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G:\PhD\Projects\AO_Pubmed_Liste\"/>
    </mc:Choice>
  </mc:AlternateContent>
  <xr:revisionPtr revIDLastSave="0" documentId="13_ncr:1_{607954A6-698C-4D63-BB15-443402B38797}" xr6:coauthVersionLast="36" xr6:coauthVersionMax="47" xr10:uidLastSave="{00000000-0000-0000-0000-000000000000}"/>
  <bookViews>
    <workbookView xWindow="-120" yWindow="-120" windowWidth="29040" windowHeight="15840" xr2:uid="{00000000-000D-0000-FFFF-FFFF00000000}"/>
  </bookViews>
  <sheets>
    <sheet name="Publication Directory" sheetId="1" r:id="rId1"/>
    <sheet name="Bibliographic Data" sheetId="2" r:id="rId2"/>
  </sheets>
  <definedNames>
    <definedName name="_xlnm._FilterDatabase" localSheetId="1" hidden="1">'Bibliographic Data'!$A$1:$B$650</definedName>
    <definedName name="_xlnm._FilterDatabase" localSheetId="0" hidden="1">'Publication Directory'!$A$304:$N$309</definedName>
    <definedName name="_xlnm.Extract" localSheetId="1">'Bibliographic Data'!$I$58:$I$77</definedName>
    <definedName name="_xlnm.Print_Area" localSheetId="0">'Publication Directory'!$A$2:$N$582</definedName>
    <definedName name="_xlnm.Print_Titles" localSheetId="0">'Publication Directory'!$1:$2</definedName>
  </definedNames>
  <calcPr calcId="191029"/>
</workbook>
</file>

<file path=xl/calcChain.xml><?xml version="1.0" encoding="utf-8"?>
<calcChain xmlns="http://schemas.openxmlformats.org/spreadsheetml/2006/main">
  <c r="B22" i="2" l="1"/>
  <c r="B49" i="2"/>
  <c r="B91" i="2"/>
  <c r="B92" i="2"/>
  <c r="B93" i="2"/>
  <c r="B94" i="2"/>
  <c r="B95" i="2"/>
  <c r="B491" i="2"/>
  <c r="B492" i="2"/>
  <c r="B96" i="2"/>
  <c r="B97" i="2"/>
  <c r="B163" i="2"/>
  <c r="B209" i="2"/>
  <c r="B291" i="2"/>
  <c r="B292" i="2"/>
  <c r="B328" i="2"/>
  <c r="B329" i="2"/>
  <c r="B330" i="2"/>
  <c r="B331" i="2"/>
  <c r="B332" i="2"/>
  <c r="B373" i="2"/>
  <c r="B374" i="2"/>
  <c r="B413" i="2"/>
  <c r="B50" i="2"/>
  <c r="B61" i="2"/>
  <c r="B62" i="2"/>
  <c r="B63" i="2"/>
  <c r="B164" i="2"/>
  <c r="B254" i="2"/>
  <c r="B210" i="2"/>
  <c r="B493" i="2"/>
  <c r="B494" i="2"/>
  <c r="B414" i="2"/>
  <c r="B98" i="2"/>
  <c r="B495" i="2"/>
  <c r="B496" i="2"/>
  <c r="B497" i="2"/>
  <c r="B498" i="2"/>
  <c r="B499" i="2"/>
  <c r="B500" i="2"/>
  <c r="B211" i="2"/>
  <c r="B23" i="2"/>
  <c r="B501" i="2"/>
  <c r="B502" i="2"/>
  <c r="B503" i="2"/>
  <c r="B31" i="2"/>
  <c r="B504" i="2"/>
  <c r="B51" i="2"/>
  <c r="B64" i="2"/>
  <c r="B99" i="2"/>
  <c r="B100" i="2"/>
  <c r="B101" i="2"/>
  <c r="B102" i="2"/>
  <c r="B103" i="2"/>
  <c r="B104" i="2"/>
  <c r="B505" i="2"/>
  <c r="B506" i="2"/>
  <c r="B507" i="2"/>
  <c r="B129" i="2"/>
  <c r="B130" i="2"/>
  <c r="B165" i="2"/>
  <c r="B166" i="2"/>
  <c r="B167" i="2"/>
  <c r="B508" i="2"/>
  <c r="B168" i="2"/>
  <c r="B212" i="2"/>
  <c r="B213" i="2"/>
  <c r="B214" i="2"/>
  <c r="B215" i="2"/>
  <c r="B255" i="2"/>
  <c r="B256" i="2"/>
  <c r="B257" i="2"/>
  <c r="B258" i="2"/>
  <c r="B259" i="2"/>
  <c r="B260" i="2"/>
  <c r="B293" i="2"/>
  <c r="B294" i="2"/>
  <c r="B295" i="2"/>
  <c r="B333" i="2"/>
  <c r="B334" i="2"/>
  <c r="B375" i="2"/>
  <c r="B376" i="2"/>
  <c r="B377" i="2"/>
  <c r="B415" i="2"/>
  <c r="B416" i="2"/>
  <c r="B417" i="2"/>
  <c r="B418" i="2"/>
  <c r="B459" i="2"/>
  <c r="B419" i="2"/>
  <c r="B420" i="2"/>
  <c r="B460" i="2"/>
  <c r="B461" i="2"/>
  <c r="B216" i="2"/>
  <c r="B217" i="2"/>
  <c r="B296" i="2"/>
  <c r="B335" i="2"/>
  <c r="B336" i="2"/>
  <c r="B378" i="2"/>
  <c r="B421" i="2"/>
  <c r="B32" i="2"/>
  <c r="B105" i="2"/>
  <c r="B106" i="2"/>
  <c r="B509" i="2"/>
  <c r="B107" i="2"/>
  <c r="B131" i="2"/>
  <c r="B132" i="2"/>
  <c r="B169" i="2"/>
  <c r="B170" i="2"/>
  <c r="B171" i="2"/>
  <c r="B510" i="2"/>
  <c r="B422" i="2"/>
  <c r="B172" i="2"/>
  <c r="B379" i="2"/>
  <c r="B423" i="2"/>
  <c r="B173" i="2"/>
  <c r="B511" i="2"/>
  <c r="B174" i="2"/>
  <c r="B337" i="2"/>
  <c r="B175" i="2"/>
  <c r="B512" i="2"/>
  <c r="B338" i="2"/>
  <c r="B108" i="2"/>
  <c r="B513" i="2"/>
  <c r="B514" i="2"/>
  <c r="B33" i="2"/>
  <c r="B34" i="2"/>
  <c r="B52" i="2"/>
  <c r="B65" i="2"/>
  <c r="B515" i="2"/>
  <c r="B133" i="2"/>
  <c r="B134" i="2"/>
  <c r="B135" i="2"/>
  <c r="B136" i="2"/>
  <c r="B176" i="2"/>
  <c r="B177" i="2"/>
  <c r="B218" i="2"/>
  <c r="B219" i="2"/>
  <c r="B516" i="2"/>
  <c r="B261" i="2"/>
  <c r="B339" i="2"/>
  <c r="B340" i="2"/>
  <c r="B341" i="2"/>
  <c r="B380" i="2"/>
  <c r="B381" i="2"/>
  <c r="B424" i="2"/>
  <c r="B425" i="2"/>
  <c r="B462" i="2"/>
  <c r="B517" i="2"/>
  <c r="B66" i="2"/>
  <c r="B518" i="2"/>
  <c r="B426" i="2"/>
  <c r="B519" i="2"/>
  <c r="B520" i="2"/>
  <c r="B521" i="2"/>
  <c r="B522" i="2"/>
  <c r="B523" i="2"/>
  <c r="B382" i="2"/>
  <c r="B463" i="2"/>
  <c r="B524" i="2"/>
  <c r="B11" i="2"/>
  <c r="B525" i="2"/>
  <c r="B526" i="2"/>
  <c r="B527" i="2"/>
  <c r="B528" i="2"/>
  <c r="B529" i="2"/>
  <c r="B530" i="2"/>
  <c r="B531" i="2"/>
  <c r="B178" i="2"/>
  <c r="B220" i="2"/>
  <c r="B137" i="2"/>
  <c r="B67" i="2"/>
  <c r="B109" i="2"/>
  <c r="B532" i="2"/>
  <c r="B138" i="2"/>
  <c r="B179" i="2"/>
  <c r="B262" i="2"/>
  <c r="B464" i="2"/>
  <c r="B465" i="2"/>
  <c r="B68" i="2"/>
  <c r="B110" i="2"/>
  <c r="B533" i="2"/>
  <c r="B221" i="2"/>
  <c r="B534" i="2"/>
  <c r="B53" i="2"/>
  <c r="B139" i="2"/>
  <c r="B140" i="2"/>
  <c r="B342" i="2"/>
  <c r="B535" i="2"/>
  <c r="B222" i="2"/>
  <c r="B223" i="2"/>
  <c r="B383" i="2"/>
  <c r="B536" i="2"/>
  <c r="B224" i="2"/>
  <c r="B297" i="2"/>
  <c r="B298" i="2"/>
  <c r="B141" i="2"/>
  <c r="B427" i="2"/>
  <c r="B428" i="2"/>
  <c r="B180" i="2"/>
  <c r="B343" i="2"/>
  <c r="B142" i="2"/>
  <c r="B111" i="2"/>
  <c r="B429" i="2"/>
  <c r="B69" i="2"/>
  <c r="B143" i="2"/>
  <c r="B181" i="2"/>
  <c r="B225" i="2"/>
  <c r="B144" i="2"/>
  <c r="B537" i="2"/>
  <c r="B538" i="2"/>
  <c r="B430" i="2"/>
  <c r="B12" i="2"/>
  <c r="B384" i="2"/>
  <c r="B35" i="2"/>
  <c r="B385" i="2"/>
  <c r="B226" i="2"/>
  <c r="B431" i="2"/>
  <c r="B344" i="2"/>
  <c r="B466" i="2"/>
  <c r="B539" i="2"/>
  <c r="B540" i="2"/>
  <c r="B227" i="2"/>
  <c r="B228" i="2"/>
  <c r="B229" i="2"/>
  <c r="B230" i="2"/>
  <c r="B345" i="2"/>
  <c r="B432" i="2"/>
  <c r="B433" i="2"/>
  <c r="B18" i="2"/>
  <c r="B112" i="2"/>
  <c r="B541" i="2"/>
  <c r="B145" i="2"/>
  <c r="B182" i="2"/>
  <c r="B231" i="2"/>
  <c r="B467" i="2"/>
  <c r="B24" i="2"/>
  <c r="B542" i="2"/>
  <c r="B183" i="2"/>
  <c r="B36" i="2"/>
  <c r="B37" i="2"/>
  <c r="B38" i="2"/>
  <c r="B70" i="2"/>
  <c r="B543" i="2"/>
  <c r="B146" i="2"/>
  <c r="B147" i="2"/>
  <c r="B184" i="2"/>
  <c r="B544" i="2"/>
  <c r="B346" i="2"/>
  <c r="B386" i="2"/>
  <c r="B263" i="2"/>
  <c r="B148" i="2"/>
  <c r="B299" i="2"/>
  <c r="B300" i="2"/>
  <c r="B387" i="2"/>
  <c r="B388" i="2"/>
  <c r="B545" i="2"/>
  <c r="B546" i="2"/>
  <c r="B547" i="2"/>
  <c r="B548" i="2"/>
  <c r="B39" i="2"/>
  <c r="B71" i="2"/>
  <c r="B72" i="2"/>
  <c r="B549" i="2"/>
  <c r="B73" i="2"/>
  <c r="B550" i="2"/>
  <c r="B113" i="2"/>
  <c r="B149" i="2"/>
  <c r="B551" i="2"/>
  <c r="B552" i="2"/>
  <c r="B301" i="2"/>
  <c r="B302" i="2"/>
  <c r="B303" i="2"/>
  <c r="B304" i="2"/>
  <c r="B305" i="2"/>
  <c r="B306" i="2"/>
  <c r="B347" i="2"/>
  <c r="B348" i="2"/>
  <c r="B349" i="2"/>
  <c r="B350" i="2"/>
  <c r="B389" i="2"/>
  <c r="B390" i="2"/>
  <c r="B391" i="2"/>
  <c r="B392" i="2"/>
  <c r="B393" i="2"/>
  <c r="B434" i="2"/>
  <c r="B435" i="2"/>
  <c r="B436" i="2"/>
  <c r="B437" i="2"/>
  <c r="B438" i="2"/>
  <c r="B468" i="2"/>
  <c r="B469" i="2"/>
  <c r="B470" i="2"/>
  <c r="B471" i="2"/>
  <c r="B74" i="2"/>
  <c r="B553" i="2"/>
  <c r="B185" i="2"/>
  <c r="B19" i="2"/>
  <c r="B40" i="2"/>
  <c r="B554" i="2"/>
  <c r="B555" i="2"/>
  <c r="B13" i="2"/>
  <c r="B41" i="2"/>
  <c r="B42" i="2"/>
  <c r="B75" i="2"/>
  <c r="B114" i="2"/>
  <c r="B556" i="2"/>
  <c r="B115" i="2"/>
  <c r="B186" i="2"/>
  <c r="B187" i="2"/>
  <c r="B188" i="2"/>
  <c r="B232" i="2"/>
  <c r="B233" i="2"/>
  <c r="B307" i="2"/>
  <c r="B308" i="2"/>
  <c r="B309" i="2"/>
  <c r="B351" i="2"/>
  <c r="B352" i="2"/>
  <c r="B353" i="2"/>
  <c r="B394" i="2"/>
  <c r="B557" i="2"/>
  <c r="B395" i="2"/>
  <c r="B14" i="2"/>
  <c r="B25" i="2"/>
  <c r="B116" i="2"/>
  <c r="B264" i="2"/>
  <c r="B354" i="2"/>
  <c r="B396" i="2"/>
  <c r="B310" i="2"/>
  <c r="B265" i="2"/>
  <c r="B311" i="2"/>
  <c r="B76" i="2"/>
  <c r="B558" i="2"/>
  <c r="B189" i="2"/>
  <c r="B117" i="2"/>
  <c r="B190" i="2"/>
  <c r="B191" i="2"/>
  <c r="B559" i="2"/>
  <c r="B26" i="2"/>
  <c r="B27" i="2"/>
  <c r="B77" i="2"/>
  <c r="B78" i="2"/>
  <c r="B560" i="2"/>
  <c r="B266" i="2"/>
  <c r="B439" i="2"/>
  <c r="B561" i="2"/>
  <c r="B150" i="2"/>
  <c r="B192" i="2"/>
  <c r="B79" i="2"/>
  <c r="B80" i="2"/>
  <c r="B118" i="2"/>
  <c r="B562" i="2"/>
  <c r="B193" i="2"/>
  <c r="B312" i="2"/>
  <c r="B313" i="2"/>
  <c r="B314" i="2"/>
  <c r="B355" i="2"/>
  <c r="B397" i="2"/>
  <c r="B440" i="2"/>
  <c r="B441" i="2"/>
  <c r="B472" i="2"/>
  <c r="B3" i="2"/>
  <c r="B4" i="2"/>
  <c r="B7" i="2"/>
  <c r="B8" i="2"/>
  <c r="B15" i="2"/>
  <c r="B54" i="2"/>
  <c r="B81" i="2"/>
  <c r="B563" i="2"/>
  <c r="B151" i="2"/>
  <c r="B152" i="2"/>
  <c r="B564" i="2"/>
  <c r="B234" i="2"/>
  <c r="B267" i="2"/>
  <c r="B268" i="2"/>
  <c r="B565" i="2"/>
  <c r="B566" i="2"/>
  <c r="B82" i="2"/>
  <c r="B315" i="2"/>
  <c r="B473" i="2"/>
  <c r="B119" i="2"/>
  <c r="B120" i="2"/>
  <c r="B398" i="2"/>
  <c r="B316" i="2"/>
  <c r="B474" i="2"/>
  <c r="B235" i="2"/>
  <c r="B356" i="2"/>
  <c r="B357" i="2"/>
  <c r="B399" i="2"/>
  <c r="B567" i="2"/>
  <c r="B400" i="2"/>
  <c r="B43" i="2"/>
  <c r="B83" i="2"/>
  <c r="B153" i="2"/>
  <c r="B154" i="2"/>
  <c r="B236" i="2"/>
  <c r="B568" i="2"/>
  <c r="B44" i="2"/>
  <c r="B401" i="2"/>
  <c r="B475" i="2"/>
  <c r="B237" i="2"/>
  <c r="B358" i="2"/>
  <c r="B402" i="2"/>
  <c r="B2" i="2"/>
  <c r="B5" i="2"/>
  <c r="B20" i="2"/>
  <c r="B28" i="2"/>
  <c r="B29" i="2"/>
  <c r="B55" i="2"/>
  <c r="B84" i="2"/>
  <c r="B359" i="2"/>
  <c r="B85" i="2"/>
  <c r="B269" i="2"/>
  <c r="B442" i="2"/>
  <c r="B238" i="2"/>
  <c r="B9" i="2"/>
  <c r="B443" i="2"/>
  <c r="B45" i="2"/>
  <c r="B569" i="2"/>
  <c r="B155" i="2"/>
  <c r="B156" i="2"/>
  <c r="B194" i="2"/>
  <c r="B317" i="2"/>
  <c r="B476" i="2"/>
  <c r="B46" i="2"/>
  <c r="B195" i="2"/>
  <c r="B477" i="2"/>
  <c r="B56" i="2"/>
  <c r="B270" i="2"/>
  <c r="B444" i="2"/>
  <c r="B47" i="2"/>
  <c r="B570" i="2"/>
  <c r="B157" i="2"/>
  <c r="B158" i="2"/>
  <c r="B445" i="2"/>
  <c r="B571" i="2"/>
  <c r="B572" i="2"/>
  <c r="B271" i="2"/>
  <c r="B446" i="2"/>
  <c r="B318" i="2"/>
  <c r="B573" i="2"/>
  <c r="B57" i="2"/>
  <c r="B574" i="2"/>
  <c r="B121" i="2"/>
  <c r="B196" i="2"/>
  <c r="B197" i="2"/>
  <c r="B198" i="2"/>
  <c r="B239" i="2"/>
  <c r="B122" i="2"/>
  <c r="B447" i="2"/>
  <c r="B478" i="2"/>
  <c r="B360" i="2"/>
  <c r="B319" i="2"/>
  <c r="B159" i="2"/>
  <c r="B361" i="2"/>
  <c r="B272" i="2"/>
  <c r="B199" i="2"/>
  <c r="B448" i="2"/>
  <c r="B16" i="2"/>
  <c r="B48" i="2"/>
  <c r="B200" i="2"/>
  <c r="B86" i="2"/>
  <c r="B21" i="2"/>
  <c r="B362" i="2"/>
  <c r="B479" i="2"/>
  <c r="B123" i="2"/>
  <c r="B58" i="2"/>
  <c r="B87" i="2"/>
  <c r="B124" i="2"/>
  <c r="B160" i="2"/>
  <c r="B320" i="2"/>
  <c r="B17" i="2"/>
  <c r="B363" i="2"/>
  <c r="B364" i="2"/>
  <c r="B403" i="2"/>
  <c r="B480" i="2"/>
  <c r="B481" i="2"/>
  <c r="B240" i="2"/>
  <c r="B575" i="2"/>
  <c r="B404" i="2"/>
  <c r="B405" i="2"/>
  <c r="B449" i="2"/>
  <c r="B125" i="2"/>
  <c r="B201" i="2"/>
  <c r="B126" i="2"/>
  <c r="B406" i="2"/>
  <c r="B450" i="2"/>
  <c r="B482" i="2"/>
  <c r="B59" i="2"/>
  <c r="B273" i="2"/>
  <c r="B407" i="2"/>
  <c r="B274" i="2"/>
  <c r="B275" i="2"/>
  <c r="B127" i="2"/>
  <c r="B576" i="2"/>
  <c r="B451" i="2"/>
  <c r="B483" i="2"/>
  <c r="B365" i="2"/>
  <c r="B241" i="2"/>
  <c r="B276" i="2"/>
  <c r="B242" i="2"/>
  <c r="B6" i="2"/>
  <c r="B202" i="2"/>
  <c r="B366" i="2"/>
  <c r="B203" i="2"/>
  <c r="B243" i="2"/>
  <c r="B321" i="2"/>
  <c r="B484" i="2"/>
  <c r="B322" i="2"/>
  <c r="B577" i="2"/>
  <c r="B578" i="2"/>
  <c r="B452" i="2"/>
  <c r="B88" i="2"/>
  <c r="B161" i="2"/>
  <c r="B277" i="2"/>
  <c r="B408" i="2"/>
  <c r="B453" i="2"/>
  <c r="B30" i="2"/>
  <c r="B244" i="2"/>
  <c r="B278" i="2"/>
  <c r="B323" i="2"/>
  <c r="B367" i="2"/>
  <c r="B485" i="2"/>
  <c r="B486" i="2"/>
  <c r="B487" i="2"/>
  <c r="B454" i="2"/>
  <c r="B279" i="2"/>
  <c r="B89" i="2"/>
  <c r="B245" i="2"/>
  <c r="B280" i="2"/>
  <c r="B324" i="2"/>
  <c r="B162" i="2"/>
  <c r="B204" i="2"/>
  <c r="B281" i="2"/>
  <c r="B409" i="2"/>
  <c r="B368" i="2"/>
  <c r="B410" i="2"/>
  <c r="B455" i="2"/>
  <c r="B456" i="2"/>
  <c r="B282" i="2"/>
  <c r="B411" i="2"/>
  <c r="B457" i="2"/>
  <c r="B488" i="2"/>
  <c r="B369" i="2"/>
  <c r="B246" i="2"/>
  <c r="B458" i="2"/>
  <c r="B412" i="2"/>
  <c r="B247" i="2"/>
  <c r="B205" i="2"/>
  <c r="B370" i="2"/>
  <c r="B371" i="2"/>
  <c r="B372" i="2"/>
  <c r="B489" i="2"/>
  <c r="B579" i="2"/>
  <c r="B580" i="2"/>
  <c r="B283" i="2"/>
  <c r="B325" i="2"/>
  <c r="B326" i="2"/>
  <c r="B206" i="2"/>
  <c r="B284" i="2"/>
  <c r="B207" i="2"/>
  <c r="B90" i="2"/>
  <c r="B285" i="2"/>
  <c r="B286" i="2"/>
  <c r="B287" i="2"/>
  <c r="B327" i="2"/>
  <c r="B248" i="2"/>
  <c r="B249" i="2"/>
  <c r="B60" i="2"/>
  <c r="B128" i="2"/>
  <c r="B208" i="2"/>
  <c r="B250" i="2"/>
  <c r="B251" i="2"/>
  <c r="B252" i="2"/>
  <c r="B288" i="2"/>
  <c r="B289" i="2"/>
  <c r="B10" i="2"/>
  <c r="B490" i="2"/>
  <c r="B253" i="2"/>
  <c r="B29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A49" i="2"/>
  <c r="A91" i="2"/>
  <c r="A92" i="2"/>
  <c r="A93" i="2"/>
  <c r="A94" i="2"/>
  <c r="A95" i="2"/>
  <c r="A491" i="2"/>
  <c r="A492" i="2"/>
  <c r="A96" i="2"/>
  <c r="A97" i="2"/>
  <c r="A163" i="2"/>
  <c r="A209" i="2"/>
  <c r="A291" i="2"/>
  <c r="A292" i="2"/>
  <c r="A328" i="2"/>
  <c r="A329" i="2"/>
  <c r="A330" i="2"/>
  <c r="A331" i="2"/>
  <c r="A332" i="2"/>
  <c r="A373" i="2"/>
  <c r="A374" i="2"/>
  <c r="A413" i="2"/>
  <c r="A50" i="2"/>
  <c r="A61" i="2"/>
  <c r="A62" i="2"/>
  <c r="A63" i="2"/>
  <c r="A164" i="2"/>
  <c r="A254" i="2"/>
  <c r="A210" i="2"/>
  <c r="A493" i="2"/>
  <c r="A494" i="2"/>
  <c r="A414" i="2"/>
  <c r="A98" i="2"/>
  <c r="A495" i="2"/>
  <c r="A496" i="2"/>
  <c r="A497" i="2"/>
  <c r="A498" i="2"/>
  <c r="A499" i="2"/>
  <c r="A500" i="2"/>
  <c r="A211" i="2"/>
  <c r="A23" i="2"/>
  <c r="A501" i="2"/>
  <c r="A502" i="2"/>
  <c r="A503" i="2"/>
  <c r="A31" i="2"/>
  <c r="A504" i="2"/>
  <c r="A51" i="2"/>
  <c r="A64" i="2"/>
  <c r="A99" i="2"/>
  <c r="A100" i="2"/>
  <c r="A101" i="2"/>
  <c r="A102" i="2"/>
  <c r="A103" i="2"/>
  <c r="A104" i="2"/>
  <c r="A505" i="2"/>
  <c r="A506" i="2"/>
  <c r="A507" i="2"/>
  <c r="A129" i="2"/>
  <c r="A130" i="2"/>
  <c r="A165" i="2"/>
  <c r="A166" i="2"/>
  <c r="A167" i="2"/>
  <c r="A508" i="2"/>
  <c r="A168" i="2"/>
  <c r="A212" i="2"/>
  <c r="A213" i="2"/>
  <c r="A214" i="2"/>
  <c r="A215" i="2"/>
  <c r="A255" i="2"/>
  <c r="A256" i="2"/>
  <c r="A257" i="2"/>
  <c r="A258" i="2"/>
  <c r="A259" i="2"/>
  <c r="A260" i="2"/>
  <c r="A293" i="2"/>
  <c r="A294" i="2"/>
  <c r="A295" i="2"/>
  <c r="A333" i="2"/>
  <c r="A334" i="2"/>
  <c r="A375" i="2"/>
  <c r="A376" i="2"/>
  <c r="A377" i="2"/>
  <c r="A415" i="2"/>
  <c r="A416" i="2"/>
  <c r="A417" i="2"/>
  <c r="A418" i="2"/>
  <c r="A459" i="2"/>
  <c r="A419" i="2"/>
  <c r="A420" i="2"/>
  <c r="A460" i="2"/>
  <c r="A461" i="2"/>
  <c r="A216" i="2"/>
  <c r="A217" i="2"/>
  <c r="A296" i="2"/>
  <c r="A335" i="2"/>
  <c r="A336" i="2"/>
  <c r="A378" i="2"/>
  <c r="A421" i="2"/>
  <c r="A32" i="2"/>
  <c r="A105" i="2"/>
  <c r="A106" i="2"/>
  <c r="A509" i="2"/>
  <c r="A107" i="2"/>
  <c r="A131" i="2"/>
  <c r="A132" i="2"/>
  <c r="A169" i="2"/>
  <c r="A170" i="2"/>
  <c r="A171" i="2"/>
  <c r="A510" i="2"/>
  <c r="A422" i="2"/>
  <c r="A172" i="2"/>
  <c r="A379" i="2"/>
  <c r="A423" i="2"/>
  <c r="A173" i="2"/>
  <c r="A511" i="2"/>
  <c r="A174" i="2"/>
  <c r="A337" i="2"/>
  <c r="A175" i="2"/>
  <c r="A512" i="2"/>
  <c r="A338" i="2"/>
  <c r="A108" i="2"/>
  <c r="A513" i="2"/>
  <c r="A514" i="2"/>
  <c r="A33" i="2"/>
  <c r="A34" i="2"/>
  <c r="A52" i="2"/>
  <c r="A65" i="2"/>
  <c r="A515" i="2"/>
  <c r="A133" i="2"/>
  <c r="A134" i="2"/>
  <c r="A135" i="2"/>
  <c r="A136" i="2"/>
  <c r="A176" i="2"/>
  <c r="A177" i="2"/>
  <c r="A218" i="2"/>
  <c r="A219" i="2"/>
  <c r="A516" i="2"/>
  <c r="A261" i="2"/>
  <c r="A339" i="2"/>
  <c r="A340" i="2"/>
  <c r="A341" i="2"/>
  <c r="A380" i="2"/>
  <c r="A381" i="2"/>
  <c r="A424" i="2"/>
  <c r="A425" i="2"/>
  <c r="A462" i="2"/>
  <c r="A517" i="2"/>
  <c r="A66" i="2"/>
  <c r="A518" i="2"/>
  <c r="A426" i="2"/>
  <c r="A519" i="2"/>
  <c r="A520" i="2"/>
  <c r="A521" i="2"/>
  <c r="A522" i="2"/>
  <c r="A523" i="2"/>
  <c r="A382" i="2"/>
  <c r="A463" i="2"/>
  <c r="A524" i="2"/>
  <c r="A11" i="2"/>
  <c r="A525" i="2"/>
  <c r="A526" i="2"/>
  <c r="A527" i="2"/>
  <c r="A528" i="2"/>
  <c r="A529" i="2"/>
  <c r="A530" i="2"/>
  <c r="A531" i="2"/>
  <c r="A178" i="2"/>
  <c r="A220" i="2"/>
  <c r="A137" i="2"/>
  <c r="A67" i="2"/>
  <c r="A109" i="2"/>
  <c r="A532" i="2"/>
  <c r="A138" i="2"/>
  <c r="A179" i="2"/>
  <c r="A262" i="2"/>
  <c r="A464" i="2"/>
  <c r="A465" i="2"/>
  <c r="A68" i="2"/>
  <c r="A110" i="2"/>
  <c r="A533" i="2"/>
  <c r="A221" i="2"/>
  <c r="A534" i="2"/>
  <c r="A53" i="2"/>
  <c r="A139" i="2"/>
  <c r="A140" i="2"/>
  <c r="A342" i="2"/>
  <c r="A535" i="2"/>
  <c r="A222" i="2"/>
  <c r="A223" i="2"/>
  <c r="A383" i="2"/>
  <c r="A536" i="2"/>
  <c r="A224" i="2"/>
  <c r="A297" i="2"/>
  <c r="A298" i="2"/>
  <c r="A141" i="2"/>
  <c r="A427" i="2"/>
  <c r="A428" i="2"/>
  <c r="A180" i="2"/>
  <c r="A343" i="2"/>
  <c r="A142" i="2"/>
  <c r="A111" i="2"/>
  <c r="A429" i="2"/>
  <c r="A69" i="2"/>
  <c r="A143" i="2"/>
  <c r="A181" i="2"/>
  <c r="A225" i="2"/>
  <c r="A144" i="2"/>
  <c r="A537" i="2"/>
  <c r="A538" i="2"/>
  <c r="A430" i="2"/>
  <c r="A12" i="2"/>
  <c r="A384" i="2"/>
  <c r="A35" i="2"/>
  <c r="A385" i="2"/>
  <c r="A226" i="2"/>
  <c r="A431" i="2"/>
  <c r="A344" i="2"/>
  <c r="A466" i="2"/>
  <c r="A539" i="2"/>
  <c r="A540" i="2"/>
  <c r="A227" i="2"/>
  <c r="A228" i="2"/>
  <c r="A229" i="2"/>
  <c r="A230" i="2"/>
  <c r="A345" i="2"/>
  <c r="A432" i="2"/>
  <c r="A433" i="2"/>
  <c r="A18" i="2"/>
  <c r="A112" i="2"/>
  <c r="A541" i="2"/>
  <c r="A145" i="2"/>
  <c r="A182" i="2"/>
  <c r="A231" i="2"/>
  <c r="A467" i="2"/>
  <c r="A24" i="2"/>
  <c r="A542" i="2"/>
  <c r="A183" i="2"/>
  <c r="A36" i="2"/>
  <c r="A37" i="2"/>
  <c r="A38" i="2"/>
  <c r="A70" i="2"/>
  <c r="A543" i="2"/>
  <c r="A146" i="2"/>
  <c r="A147" i="2"/>
  <c r="A184" i="2"/>
  <c r="A544" i="2"/>
  <c r="A346" i="2"/>
  <c r="A386" i="2"/>
  <c r="A263" i="2"/>
  <c r="A148" i="2"/>
  <c r="A299" i="2"/>
  <c r="A300" i="2"/>
  <c r="A387" i="2"/>
  <c r="A388" i="2"/>
  <c r="A545" i="2"/>
  <c r="A546" i="2"/>
  <c r="A547" i="2"/>
  <c r="A548" i="2"/>
  <c r="A39" i="2"/>
  <c r="A71" i="2"/>
  <c r="A72" i="2"/>
  <c r="A549" i="2"/>
  <c r="A73" i="2"/>
  <c r="A550" i="2"/>
  <c r="A113" i="2"/>
  <c r="A149" i="2"/>
  <c r="A551" i="2"/>
  <c r="A552" i="2"/>
  <c r="A301" i="2"/>
  <c r="A302" i="2"/>
  <c r="A303" i="2"/>
  <c r="A304" i="2"/>
  <c r="A305" i="2"/>
  <c r="A306" i="2"/>
  <c r="A347" i="2"/>
  <c r="A348" i="2"/>
  <c r="A349" i="2"/>
  <c r="A350" i="2"/>
  <c r="A389" i="2"/>
  <c r="A390" i="2"/>
  <c r="A391" i="2"/>
  <c r="A392" i="2"/>
  <c r="A393" i="2"/>
  <c r="A434" i="2"/>
  <c r="A435" i="2"/>
  <c r="A436" i="2"/>
  <c r="A437" i="2"/>
  <c r="A438" i="2"/>
  <c r="A468" i="2"/>
  <c r="A469" i="2"/>
  <c r="A470" i="2"/>
  <c r="A471" i="2"/>
  <c r="A74" i="2"/>
  <c r="A553" i="2"/>
  <c r="A185" i="2"/>
  <c r="A19" i="2"/>
  <c r="A40" i="2"/>
  <c r="A554" i="2"/>
  <c r="A555" i="2"/>
  <c r="A13" i="2"/>
  <c r="A41" i="2"/>
  <c r="A42" i="2"/>
  <c r="A75" i="2"/>
  <c r="A114" i="2"/>
  <c r="A556" i="2"/>
  <c r="A115" i="2"/>
  <c r="A186" i="2"/>
  <c r="A187" i="2"/>
  <c r="A188" i="2"/>
  <c r="A232" i="2"/>
  <c r="A233" i="2"/>
  <c r="A307" i="2"/>
  <c r="A308" i="2"/>
  <c r="A309" i="2"/>
  <c r="A351" i="2"/>
  <c r="A352" i="2"/>
  <c r="A353" i="2"/>
  <c r="A394" i="2"/>
  <c r="A557" i="2"/>
  <c r="A395" i="2"/>
  <c r="A14" i="2"/>
  <c r="A25" i="2"/>
  <c r="A116" i="2"/>
  <c r="A264" i="2"/>
  <c r="A354" i="2"/>
  <c r="A396" i="2"/>
  <c r="A310" i="2"/>
  <c r="A265" i="2"/>
  <c r="A311" i="2"/>
  <c r="A76" i="2"/>
  <c r="A558" i="2"/>
  <c r="A189" i="2"/>
  <c r="A117" i="2"/>
  <c r="A190" i="2"/>
  <c r="A191" i="2"/>
  <c r="A559" i="2"/>
  <c r="A26" i="2"/>
  <c r="A27" i="2"/>
  <c r="A77" i="2"/>
  <c r="A78" i="2"/>
  <c r="A560" i="2"/>
  <c r="A266" i="2"/>
  <c r="A439" i="2"/>
  <c r="A561" i="2"/>
  <c r="A150" i="2"/>
  <c r="A192" i="2"/>
  <c r="A79" i="2"/>
  <c r="A80" i="2"/>
  <c r="A118" i="2"/>
  <c r="A562" i="2"/>
  <c r="A193" i="2"/>
  <c r="A312" i="2"/>
  <c r="A313" i="2"/>
  <c r="A314" i="2"/>
  <c r="A355" i="2"/>
  <c r="A397" i="2"/>
  <c r="A440" i="2"/>
  <c r="A441" i="2"/>
  <c r="A472" i="2"/>
  <c r="A3" i="2"/>
  <c r="A4" i="2"/>
  <c r="A7" i="2"/>
  <c r="A8" i="2"/>
  <c r="A15" i="2"/>
  <c r="A54" i="2"/>
  <c r="A81" i="2"/>
  <c r="A563" i="2"/>
  <c r="A151" i="2"/>
  <c r="A152" i="2"/>
  <c r="A564" i="2"/>
  <c r="A234" i="2"/>
  <c r="A267" i="2"/>
  <c r="A268" i="2"/>
  <c r="A565" i="2"/>
  <c r="A566" i="2"/>
  <c r="A82" i="2"/>
  <c r="A315" i="2"/>
  <c r="A473" i="2"/>
  <c r="A119" i="2"/>
  <c r="A120" i="2"/>
  <c r="A398" i="2"/>
  <c r="A316" i="2"/>
  <c r="A474" i="2"/>
  <c r="A235" i="2"/>
  <c r="A356" i="2"/>
  <c r="A357" i="2"/>
  <c r="A399" i="2"/>
  <c r="A567" i="2"/>
  <c r="A400" i="2"/>
  <c r="A43" i="2"/>
  <c r="A83" i="2"/>
  <c r="A153" i="2"/>
  <c r="A154" i="2"/>
  <c r="A236" i="2"/>
  <c r="A568" i="2"/>
  <c r="A44" i="2"/>
  <c r="A401" i="2"/>
  <c r="A475" i="2"/>
  <c r="A237" i="2"/>
  <c r="A358" i="2"/>
  <c r="A402" i="2"/>
  <c r="A2" i="2"/>
  <c r="A5" i="2"/>
  <c r="A20" i="2"/>
  <c r="A28" i="2"/>
  <c r="A29" i="2"/>
  <c r="A55" i="2"/>
  <c r="A84" i="2"/>
  <c r="A359" i="2"/>
  <c r="A85" i="2"/>
  <c r="A269" i="2"/>
  <c r="A442" i="2"/>
  <c r="A238" i="2"/>
  <c r="A9" i="2"/>
  <c r="A443" i="2"/>
  <c r="A45" i="2"/>
  <c r="A569" i="2"/>
  <c r="A155" i="2"/>
  <c r="A156" i="2"/>
  <c r="A194" i="2"/>
  <c r="A317" i="2"/>
  <c r="A476" i="2"/>
  <c r="A46" i="2"/>
  <c r="A195" i="2"/>
  <c r="A477" i="2"/>
  <c r="A56" i="2"/>
  <c r="A270" i="2"/>
  <c r="A444" i="2"/>
  <c r="A47" i="2"/>
  <c r="A570" i="2"/>
  <c r="A157" i="2"/>
  <c r="A158" i="2"/>
  <c r="A445" i="2"/>
  <c r="A571" i="2"/>
  <c r="A572" i="2"/>
  <c r="A271" i="2"/>
  <c r="A446" i="2"/>
  <c r="A318" i="2"/>
  <c r="A573" i="2"/>
  <c r="A57" i="2"/>
  <c r="A574" i="2"/>
  <c r="A121" i="2"/>
  <c r="A196" i="2"/>
  <c r="A197" i="2"/>
  <c r="A198" i="2"/>
  <c r="A239" i="2"/>
  <c r="A122" i="2"/>
  <c r="A447" i="2"/>
  <c r="A478" i="2"/>
  <c r="A360" i="2"/>
  <c r="A319" i="2"/>
  <c r="A159" i="2"/>
  <c r="A361" i="2"/>
  <c r="A272" i="2"/>
  <c r="A199" i="2"/>
  <c r="A448" i="2"/>
  <c r="A16" i="2"/>
  <c r="A48" i="2"/>
  <c r="A200" i="2"/>
  <c r="A86" i="2"/>
  <c r="A21" i="2"/>
  <c r="A362" i="2"/>
  <c r="A479" i="2"/>
  <c r="A123" i="2"/>
  <c r="A58" i="2"/>
  <c r="A87" i="2"/>
  <c r="A124" i="2"/>
  <c r="A160" i="2"/>
  <c r="A320" i="2"/>
  <c r="A17" i="2"/>
  <c r="A363" i="2"/>
  <c r="A364" i="2"/>
  <c r="A403" i="2"/>
  <c r="A480" i="2"/>
  <c r="A481" i="2"/>
  <c r="A240" i="2"/>
  <c r="A575" i="2"/>
  <c r="A404" i="2"/>
  <c r="A405" i="2"/>
  <c r="A449" i="2"/>
  <c r="A125" i="2"/>
  <c r="A201" i="2"/>
  <c r="A126" i="2"/>
  <c r="A406" i="2"/>
  <c r="A450" i="2"/>
  <c r="A482" i="2"/>
  <c r="A59" i="2"/>
  <c r="A273" i="2"/>
  <c r="A407" i="2"/>
  <c r="A274" i="2"/>
  <c r="A275" i="2"/>
  <c r="A127" i="2"/>
  <c r="A576" i="2"/>
  <c r="A451" i="2"/>
  <c r="A483" i="2"/>
  <c r="A365" i="2"/>
  <c r="A241" i="2"/>
  <c r="A276" i="2"/>
  <c r="A242" i="2"/>
  <c r="A6" i="2"/>
  <c r="A202" i="2"/>
  <c r="A366" i="2"/>
  <c r="A203" i="2"/>
  <c r="A243" i="2"/>
  <c r="A321" i="2"/>
  <c r="A484" i="2"/>
  <c r="A322" i="2"/>
  <c r="A577" i="2"/>
  <c r="A578" i="2"/>
  <c r="A452" i="2"/>
  <c r="A88" i="2"/>
  <c r="A161" i="2"/>
  <c r="A277" i="2"/>
  <c r="A408" i="2"/>
  <c r="A453" i="2"/>
  <c r="A30" i="2"/>
  <c r="A244" i="2"/>
  <c r="A278" i="2"/>
  <c r="A323" i="2"/>
  <c r="A367" i="2"/>
  <c r="A485" i="2"/>
  <c r="A486" i="2"/>
  <c r="A487" i="2"/>
  <c r="A454" i="2"/>
  <c r="A279" i="2"/>
  <c r="A89" i="2"/>
  <c r="A245" i="2"/>
  <c r="A280" i="2"/>
  <c r="A324" i="2"/>
  <c r="A162" i="2"/>
  <c r="A204" i="2"/>
  <c r="A281" i="2"/>
  <c r="A409" i="2"/>
  <c r="A368" i="2"/>
  <c r="A410" i="2"/>
  <c r="A455" i="2"/>
  <c r="A456" i="2"/>
  <c r="A282" i="2"/>
  <c r="A411" i="2"/>
  <c r="A457" i="2"/>
  <c r="A488" i="2"/>
  <c r="A369" i="2"/>
  <c r="A246" i="2"/>
  <c r="A458" i="2"/>
  <c r="A412" i="2"/>
  <c r="A247" i="2"/>
  <c r="A205" i="2"/>
  <c r="A370" i="2"/>
  <c r="A371" i="2"/>
  <c r="A372" i="2"/>
  <c r="A489" i="2"/>
  <c r="A579" i="2"/>
  <c r="A580" i="2"/>
  <c r="A283" i="2"/>
  <c r="A325" i="2"/>
  <c r="A326" i="2"/>
  <c r="A206" i="2"/>
  <c r="A284" i="2"/>
  <c r="A207" i="2"/>
  <c r="A90" i="2"/>
  <c r="A285" i="2"/>
  <c r="A286" i="2"/>
  <c r="A287" i="2"/>
  <c r="A327" i="2"/>
  <c r="A248" i="2"/>
  <c r="A249" i="2"/>
  <c r="A60" i="2"/>
  <c r="A128" i="2"/>
  <c r="A208" i="2"/>
  <c r="A250" i="2"/>
  <c r="A251" i="2"/>
  <c r="A252" i="2"/>
  <c r="A288" i="2"/>
  <c r="A289" i="2"/>
  <c r="A10" i="2"/>
  <c r="A490" i="2"/>
  <c r="A253" i="2"/>
  <c r="A29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22" i="2"/>
  <c r="J4" i="2"/>
  <c r="H27" i="2" l="1"/>
  <c r="H26" i="2"/>
  <c r="H25" i="2" l="1"/>
  <c r="H24" i="2" l="1"/>
  <c r="A1" i="2" l="1"/>
  <c r="B1" i="2"/>
  <c r="H23" i="2" l="1"/>
  <c r="H22" i="2"/>
  <c r="H21" i="2"/>
  <c r="H20" i="2"/>
  <c r="H19" i="2"/>
  <c r="H18" i="2"/>
  <c r="H17" i="2"/>
  <c r="H16" i="2"/>
  <c r="H15" i="2"/>
  <c r="H14" i="2"/>
  <c r="H13" i="2"/>
  <c r="H12" i="2"/>
  <c r="H11" i="2"/>
  <c r="H10" i="2"/>
  <c r="H9" i="2"/>
  <c r="H8" i="2"/>
  <c r="H7" i="2"/>
  <c r="H6" i="2"/>
  <c r="H5" i="2"/>
  <c r="H4" i="2"/>
  <c r="H28" i="2" l="1"/>
</calcChain>
</file>

<file path=xl/sharedStrings.xml><?xml version="1.0" encoding="utf-8"?>
<sst xmlns="http://schemas.openxmlformats.org/spreadsheetml/2006/main" count="4995" uniqueCount="2925">
  <si>
    <t>Geographic Atrophy</t>
  </si>
  <si>
    <t>AOSLO</t>
  </si>
  <si>
    <t>Fundus</t>
  </si>
  <si>
    <t>Photoreceptors</t>
  </si>
  <si>
    <t>Cone Mosaic</t>
  </si>
  <si>
    <t>subretinal drusenoid deposits</t>
  </si>
  <si>
    <t>Hyper Reflective Clumps</t>
  </si>
  <si>
    <t>Fundus (whole retina)</t>
  </si>
  <si>
    <t>Cone Structure</t>
  </si>
  <si>
    <t>Cones</t>
  </si>
  <si>
    <t>RPE</t>
  </si>
  <si>
    <t>Retinitis Pigmentosa (RP)</t>
  </si>
  <si>
    <t>RHO</t>
  </si>
  <si>
    <t>SNRNP200</t>
  </si>
  <si>
    <t>AOSLO (Canon)</t>
  </si>
  <si>
    <t>AOSLO, OCT</t>
  </si>
  <si>
    <t>Outer Nuclear Layer, Cones</t>
  </si>
  <si>
    <t>Macluar Cones</t>
  </si>
  <si>
    <t>Cone Rod Dystrophy</t>
  </si>
  <si>
    <t>Macular Telangiectasia</t>
  </si>
  <si>
    <t>Fundus, Cones</t>
  </si>
  <si>
    <t>intraretinal crystalline deposits</t>
  </si>
  <si>
    <t>Photoreceptor Mosaic</t>
  </si>
  <si>
    <t>Stargardt</t>
  </si>
  <si>
    <t>ABCA4</t>
  </si>
  <si>
    <t>Glaucoma</t>
  </si>
  <si>
    <t>REVIEW</t>
  </si>
  <si>
    <t>Nerve fibres</t>
  </si>
  <si>
    <t>lamina cribrosa</t>
  </si>
  <si>
    <t>Cone mosaic</t>
  </si>
  <si>
    <t>REP1</t>
  </si>
  <si>
    <t>Stargardt-like</t>
  </si>
  <si>
    <t>Photoreceptors (Macular)</t>
  </si>
  <si>
    <t>whole fundus</t>
  </si>
  <si>
    <t>Bietti's crystalline Dystrophy</t>
  </si>
  <si>
    <t>CYP4V2</t>
  </si>
  <si>
    <t>Outer Retinal Tubules</t>
  </si>
  <si>
    <t>Fundus Albipunctatus</t>
  </si>
  <si>
    <t>Bradyopsia</t>
  </si>
  <si>
    <t>Red Spot Syndrom</t>
  </si>
  <si>
    <t>Albinism</t>
  </si>
  <si>
    <t>Branch Retinal Vein Occlusion (BRVO)</t>
  </si>
  <si>
    <t>Macular Microholes</t>
  </si>
  <si>
    <t>Ocular Siderosis</t>
  </si>
  <si>
    <t>Oligocone trichromacy</t>
  </si>
  <si>
    <t>Gunn's dots</t>
  </si>
  <si>
    <t>Central Macular Arteriovenous Malformation</t>
  </si>
  <si>
    <t>Laser injury</t>
  </si>
  <si>
    <t>GNAT2, GNGA3, GNGB3</t>
  </si>
  <si>
    <t>congenital</t>
  </si>
  <si>
    <t>FAM161A</t>
  </si>
  <si>
    <t>CDHR1</t>
  </si>
  <si>
    <t>Peripherin/RDS</t>
  </si>
  <si>
    <t>Makiyama, 2014</t>
  </si>
  <si>
    <t>Cone Structures</t>
  </si>
  <si>
    <t>subretinal yellow-white spots</t>
  </si>
  <si>
    <t>Microvasculature</t>
  </si>
  <si>
    <t>Blood vessels</t>
  </si>
  <si>
    <t>Blood vessel walls</t>
  </si>
  <si>
    <t>Cone</t>
  </si>
  <si>
    <t>Photoreceptors, retinal layers</t>
  </si>
  <si>
    <t>Photoreceptor mosaic and structure</t>
  </si>
  <si>
    <t>Retinal Capillaries</t>
  </si>
  <si>
    <t>Retinal parafoveal Capillaries</t>
  </si>
  <si>
    <t>Parafoveal Cones</t>
  </si>
  <si>
    <t>Blood flow</t>
  </si>
  <si>
    <t>Wavefront Aberrations</t>
  </si>
  <si>
    <t>Cone (loss)</t>
  </si>
  <si>
    <t>vitreomacular interface</t>
  </si>
  <si>
    <t>blood vessels</t>
  </si>
  <si>
    <t>Fundus, Photoreceptors</t>
  </si>
  <si>
    <t>Foveal Cone Loss</t>
  </si>
  <si>
    <t>ERM</t>
  </si>
  <si>
    <t>Microcystic Macular Edema</t>
  </si>
  <si>
    <t>photoreceptors</t>
  </si>
  <si>
    <t>Inner Retinal Reflectivity</t>
  </si>
  <si>
    <t>N = 2</t>
  </si>
  <si>
    <t>N = 4</t>
  </si>
  <si>
    <t>N = 7</t>
  </si>
  <si>
    <t>N = 1</t>
  </si>
  <si>
    <t>N = 11</t>
  </si>
  <si>
    <t>N = 3</t>
  </si>
  <si>
    <t>N = 8</t>
  </si>
  <si>
    <t>N = 5</t>
  </si>
  <si>
    <t>N = 6</t>
  </si>
  <si>
    <t>Acquired optic disc pit</t>
  </si>
  <si>
    <t>Astrocytic hamartoma</t>
  </si>
  <si>
    <t>Birdshot choroidoretinopathy</t>
  </si>
  <si>
    <t>Leber’s hereditary optic neuropathy</t>
  </si>
  <si>
    <t>Microscotoma</t>
  </si>
  <si>
    <t>Multiple sclerosis</t>
  </si>
  <si>
    <t>Optic neuritis</t>
  </si>
  <si>
    <t>Parkinson’s disease</t>
  </si>
  <si>
    <t>Traumatic brain injury</t>
  </si>
  <si>
    <t>Photoreceptor structure</t>
  </si>
  <si>
    <t>N = 16</t>
  </si>
  <si>
    <t>Central Retinal Vein Occlusion (CRVO)</t>
  </si>
  <si>
    <t>Early and intermediate AMD</t>
  </si>
  <si>
    <t>Retinal vascular diseases</t>
  </si>
  <si>
    <t>Hypertensive retinopathy</t>
  </si>
  <si>
    <t>Retinitis pigmentosa (RP)</t>
  </si>
  <si>
    <t>Glacuoma and diseases of the ONH</t>
  </si>
  <si>
    <t>White dot syndroms, uveitis and inflammatory disorders</t>
  </si>
  <si>
    <t>Other macular diseases</t>
  </si>
  <si>
    <t>Chloroquine Retinopathy</t>
  </si>
  <si>
    <t>Miscellaneous</t>
  </si>
  <si>
    <t>Bornholm eye disease</t>
  </si>
  <si>
    <t>Sickle cell retinopathy</t>
  </si>
  <si>
    <t>PMID</t>
  </si>
  <si>
    <t>RPE, Bruch's membrane</t>
  </si>
  <si>
    <t>Cone-Photoreceptor Density in Adolescents With Type 1 Diabetes.</t>
  </si>
  <si>
    <t>Adaptive optics imaging of parafoveal cones in type 1 diabetes.</t>
  </si>
  <si>
    <t>Imaging of the parafoveal capillary network in diabetes.</t>
  </si>
  <si>
    <t>Analysis of retinal capillaries in patients with type 1 diabetes and nonproliferative diabetic retinopathy using adaptive optics imaging.</t>
  </si>
  <si>
    <t>Disruption of the retinal parafoveal capillary network in type 2 diabetes before the onset of diabetic retinopathy.</t>
  </si>
  <si>
    <t>Adaptive optics assisted visualization of thickened retinal arterial wall in a patient with controlled malignant hypertension.</t>
  </si>
  <si>
    <t>Adaptive optics-assisted identification of preferential erythrocyte aggregate pathways in the human retinal microvasculature.</t>
  </si>
  <si>
    <t>Retinal hemorheologic characterization of early-stage diabetic retinopathy using adaptive optics scanning laser ophthalmoscopy.</t>
  </si>
  <si>
    <t>Classification of human retinal microaneurysms using adaptive optics scanning light ophthalmoscope fluorescein angiography.</t>
  </si>
  <si>
    <t>Longitudinal imaging of microvascular remodelling in proliferative diabetic retinopathy using adaptive optics scanning light ophthalmoscopy.</t>
  </si>
  <si>
    <t>Characterization of parafoveal hemodynamics associated with diabetic retinopathy with adaptive optics scanning laser ophthalmoscopy and computational fluid dynamics.</t>
  </si>
  <si>
    <t>High-Resolution Imaging of Parafoveal Cones in Different Stages of Diabetic Retinopathy Using Adaptive Optics Fundus Camera.</t>
  </si>
  <si>
    <t>Fine structure in diabetic retinopathy lesions as observed by adaptive optics imaging. A qualitative study.</t>
  </si>
  <si>
    <t>Investigation of Adaptive Optics Imaging Biomarkers for Detecting Pathological Changes of the Cone Mosaic in Patients with Type 1 Diabetes Mellitus.</t>
  </si>
  <si>
    <t>Wavefront error correction with adaptive optics in diabetic retinopathy.</t>
  </si>
  <si>
    <t>In vivo adaptive optics microvascular imaging in diabetic patients without clinically severe diabetic retinopathy.</t>
  </si>
  <si>
    <t>Subclinical capillary changes in non-proliferative diabetic retinopathy.</t>
  </si>
  <si>
    <t>Microscopic inner retinal hyper-reflective phenotypes in retinal and neurologic disease.</t>
  </si>
  <si>
    <t>What can adaptive optics do for a scanning laser ophthalmoscope ?</t>
  </si>
  <si>
    <t>Adaptive optics technology for high-resolution retinal imaging.</t>
  </si>
  <si>
    <t>Comparison of adaptive optics scanning light ophthalmoscopic fluorescein angiography and offset pinhole imaging.</t>
  </si>
  <si>
    <t>Assessment of perfused foveal microvascular density and identification of nonperfused capillaries in healthy and vasculopathic eyes.</t>
  </si>
  <si>
    <t>Retinal microstructural changes in eyes with resolved branch retinal vein occlusion: an adaptive optics scanning laser ophthalmoscopy study.</t>
  </si>
  <si>
    <t>Effects of age, blood pressure and antihypertensive treatments on retinal arterioles remodeling assessed by adaptive optics.</t>
  </si>
  <si>
    <t>Relationships between retinal arteriole anatomy and aortic geometry and function and peripheral resistance in hypertensives.</t>
  </si>
  <si>
    <t>Effects of age and blood pressure on the retinal arterial wall, analyzed using adaptive optics scanning laser ophthalmoscopy.</t>
  </si>
  <si>
    <t>Retinal Arterioles in Hypo-, Normo-, and Hypertensive Subjects Measured Using Adaptive Optics.</t>
  </si>
  <si>
    <t>Venous Nicking Without Arteriovenous Contact: The Role of the Arteriolar Microenvironment in Arteriovenous Nickings.</t>
  </si>
  <si>
    <t>Comparison of cone pathologic changes in idiopathic macular telangiectasia types 1 and 2 using adaptive optics scanning laser ophthalmoscopy.</t>
  </si>
  <si>
    <t>CONE DENSITY LOSS ON ADAPTIVE OPTICS IN EARLY MACULAR TELANGIECTASIA TYPE 2.</t>
  </si>
  <si>
    <t>Adaptive optics microperimetry and OCT images show preserved function and recovery of cone visibility in macular telangiectasia type 2 retinal lesions.</t>
  </si>
  <si>
    <t>Meaning of visualizing retinal cone mosaic on adaptive optics images.</t>
  </si>
  <si>
    <t>High-resolution photoreceptor imaging in idiopathic macular telangiectasia type 2 using adaptive optics scanning laser ophthalmoscopy.</t>
  </si>
  <si>
    <t>Retinal crystals in type 2 idiopathic macular telangiectasia.</t>
  </si>
  <si>
    <t>In vivo evaluation of photoreceptor mosaic in type 2 idiopathic macular telangiectasia using adaptive optics.</t>
  </si>
  <si>
    <t>ASSESSING PHOTORECEPTOR STRUCTURE ASSOCIATED WITH ELLIPSOID ZONE DISRUPTIONS VISUALIZED WITH OPTICAL COHERENCE TOMOGRAPHY.</t>
  </si>
  <si>
    <t>Microstructural Abnormalities Revealed by High Resolution Imaging Systems in Central Macular Arteriovenous Malformation.</t>
  </si>
  <si>
    <t>Extrafoveal Cone Packing in Eyes With a History of Retinopathy of Prematurity.</t>
  </si>
  <si>
    <t>Evaluating glaucoma damage: emerging imaging technologies.</t>
  </si>
  <si>
    <t>Adaptive optics imaging of healthy and abnormal regions of retinal nerve fiber bundles of patients with glaucoma.</t>
  </si>
  <si>
    <t>In vivo characterization of lamina cribrosa pore morphology in primary open-angle glaucoma.</t>
  </si>
  <si>
    <t>Confocal Adaptive Optics Imaging of Peripapillary Nerve Fiber Bundles: Implications for Glaucomatous Damage Seen on Circumpapillary OCT Scans.</t>
  </si>
  <si>
    <t>Details of Glaucomatous Damage Are Better Seen on OCT En Face Images Than on OCT Retinal Nerve Fiber Layer Thickness Maps.</t>
  </si>
  <si>
    <t>Imaging Glaucomatous Damage Across the Temporal Raphe.</t>
  </si>
  <si>
    <t>3D modeling to characterize lamina cribrosa surface and pore geometries using in vivo images from normal and glaucomatous eyes.</t>
  </si>
  <si>
    <t>Cone integrity in glaucoma: an adaptive-optics scanning laser ophthalmoscopy study.</t>
  </si>
  <si>
    <t>High-resolution imaging of the retinal nerve fiber layer in normal eyes using adaptive optics scanning laser ophthalmoscopy.</t>
  </si>
  <si>
    <t>Fourier-domain optical coherence tomography and adaptive optics reveal nerve fiber layer loss and photoreceptor changes in a patient with optic nerve drusen.</t>
  </si>
  <si>
    <t>Outer retinal abnormalities associated with inner retinal pathology in nonglaucomatous and glaucomatous optic neuropathies.</t>
  </si>
  <si>
    <t>In vivo imaging of lamina cribrosa pores by adaptive optics scanning laser ophthalmoscopy.</t>
  </si>
  <si>
    <t>Evidence of outer retinal changes in glaucoma patients as revealed by ultrahigh-resolution in vivo retinal imaging.</t>
  </si>
  <si>
    <t>Heterogeneous patterns of tissue injury in NARP syndrome.</t>
  </si>
  <si>
    <t>Adaptive optics scanning laser ophthalmoscopy images in a family with the mitochondrial DNA T8993C mutation.</t>
  </si>
  <si>
    <t>High-resolution en face images of microcystic macular edema in patients with autosomal dominant optic atrophy.</t>
  </si>
  <si>
    <t>Observation of cone and rod photoreceptors in normal subjects and patients using a new generation adaptive optics scanning laser ophthalmoscope.</t>
  </si>
  <si>
    <t>NEAR-INFRARED REFLECTANCE IMAGING IN EYES WITH ACUTE ZONAL OCCULT OUTER RETINOPATHY.</t>
  </si>
  <si>
    <t>Spontaneous remission of acute zonal occult outer retinopathy: follow-up using adaptive optics scanning laser ophthalmoscopy.</t>
  </si>
  <si>
    <t>Outer retinal structure in patients with acute zonal occult outer retinopathy.</t>
  </si>
  <si>
    <t>Spontaneous Regeneration of Human Photoreceptor Outer Segments.</t>
  </si>
  <si>
    <t>IMAGING WITH MULTIMODAL ADAPTIVE-OPTICS OPTICAL COHERENCE TOMOGRAPHY IN MULTIPLE EVANESCENT WHITE DOT SYNDROME: THE STRUCTURE AND FUNCTIONAL RELATIONSHIP.</t>
  </si>
  <si>
    <t>Adaptive Optics Imaging of Retinal Photoreceptors Overlying Lesions in White Dot Syndrome and its Functional Correlation.</t>
  </si>
  <si>
    <t>High-resolution multimodal imaging of multiple evanescent white dot syndrome.</t>
  </si>
  <si>
    <t>Functional and high-resolution retinal imaging monitoring photoreceptor damage in acute macular neuroretinopathy.</t>
  </si>
  <si>
    <t>Adaptive optics imaging of cone mosaic abnormalities in acute macular neuroretinopathy.</t>
  </si>
  <si>
    <t>Selective cone photoreceptor injury in acute macular neuroretinopathy.</t>
  </si>
  <si>
    <t>[Acute macular neuroretinopathy and adaptive optics imaging. A case report].</t>
  </si>
  <si>
    <t>Acute posterior multifocal placoid pigment epitheliopathy as a choroidopathy: what we learned from adaptive optics imaging.</t>
  </si>
  <si>
    <t>Cone photoreceptor abnormalities correlate with vision loss in a case of acute posterior multifocal placoid pigment epitheliopathy.</t>
  </si>
  <si>
    <t>Retinal vasculitis imaging by adaptive optics.</t>
  </si>
  <si>
    <t>Retinal structural features of cytomegalovirus retinitis with acquired immunodeficiency syndrome: an adaptive optics imaging and optical coherence tomography study.</t>
  </si>
  <si>
    <t>Retinal Thickening and Photoreceptor Loss in HIV Eyes without Retinitis.</t>
  </si>
  <si>
    <t>Melanoma associated retinopathy: A new dimension using adaptive optics.</t>
  </si>
  <si>
    <t>High-resolution imaging with adaptive optics in patients with inherited retinal degeneration.</t>
  </si>
  <si>
    <t>Longitudinal study of cone photoreceptors during retinal degeneration and in response to ciliary neurotrophic factor treatment.</t>
  </si>
  <si>
    <t>Assessing Photoreceptor Structure in Retinitis Pigmentosa and Usher Syndrome.</t>
  </si>
  <si>
    <t>Correlation of outer nuclear layer thickness with cone density values in patients with retinitis pigmentosa and healthy subjects.</t>
  </si>
  <si>
    <t>Macular cone abnormalities in retinitis pigmentosa with preserved central vision using adaptive optics scanning laser ophthalmoscopy.</t>
  </si>
  <si>
    <t>Disruption of the human cone photoreceptor mosaic from a defect in NR2E3 transcription factor function in young adults.</t>
  </si>
  <si>
    <t>Rhodopsin F45L Allele Does Not Cause Autosomal Dominant Retinitis Pigmentosa in a Large Caucasian Family.</t>
  </si>
  <si>
    <t>Phenotypic characteristics including in vivo cone photoreceptor mosaic in KCNV2-related "cone dystrophy with supernormal rod electroretinogram".</t>
  </si>
  <si>
    <t>Mutations in the small nuclear riboprotein 200 kDa gene (SNRNP200) cause 1.6% of autosomal dominant retinitis pigmentosa.</t>
  </si>
  <si>
    <t>Cone structure in patients with usher syndrome type III and mutations in the Clarin 1 gene.</t>
  </si>
  <si>
    <t>Relationship between foveal cone structure and clinical measures of visual function in patients with inherited retinal degenerations.</t>
  </si>
  <si>
    <t>Ocular Phenotype of a Family with FAM161A-associated Retinal Degeneration.</t>
  </si>
  <si>
    <t>Correlation between outer retinal layer thickness and cone density in patients with resolved central serous chorioretinopathy.</t>
  </si>
  <si>
    <t>High-resolution imaging of resolved central serous chorioretinopathy using adaptive optics scanning laser ophthalmoscopy.</t>
  </si>
  <si>
    <t>Retinal damage in chloroquine maculopathy, revealed by high resolution imaging: a case report utilizing adaptive optics scanning laser ophthalmoscopy.</t>
  </si>
  <si>
    <t>Assessment of parafoveal cone density in patients taking hydroxychloroquine in the absence of clinically documented retinal toxicity.</t>
  </si>
  <si>
    <t>Spectral-domain optical coherence tomography and adaptive optics may detect hydroxychloroquine retinal toxicity before symptomatic vision loss.</t>
  </si>
  <si>
    <t>Photoreceptor images of normal eyes and of eyes with macular dystrophy obtained in vivo with an adaptive optics fundus camera.</t>
  </si>
  <si>
    <t>Cone photoreceptor abnormalities correlate with vision loss in patients with Stargardt disease.</t>
  </si>
  <si>
    <t>Correlating Photoreceptor Mosaic Structure to Clinical Findings in Stargardt Disease.</t>
  </si>
  <si>
    <t>Cone and rod loss in Stargardt disease revealed by adaptive optics scanning light ophthalmoscopy.</t>
  </si>
  <si>
    <t>New insights into Stargardt disease with multimodal imaging.</t>
  </si>
  <si>
    <t>INSIGHTS INTO AUTOSOMAL DOMINANT STARGARDT-LIKE MACULAR DYSTROPHY THROUGH MULTIMODALITY DIAGNOSTIC IMAGING.</t>
  </si>
  <si>
    <t>Relationship between foveal cone specialization and pit morphology in albinism.</t>
  </si>
  <si>
    <t>Arrested development: high-resolution imaging of foveal morphology in albinism.</t>
  </si>
  <si>
    <t>Adaptive optics retinal imaging: emerging clinical applications.</t>
  </si>
  <si>
    <t>Visual insignificance of the foveal pit: reassessment of foveal hypoplasia as fovea plana.</t>
  </si>
  <si>
    <t>Rapid resolution of retinoschisis with acetazolamide.</t>
  </si>
  <si>
    <t>Detailed Morphological Changes of Foveoschisis in Patient with X-Linked Retinoschisis Detected by SD-OCT and Adaptive Optics Fundus Camera.</t>
  </si>
  <si>
    <t>Abnormal cone structure in foveal schisis cavities in X-linked retinoschisis from mutations in exon 6 of the RS1 gene.</t>
  </si>
  <si>
    <t>High-resolution adaptive optics retinal imaging of cellular structure in choroideremia.</t>
  </si>
  <si>
    <t>High-resolution images of retinal structure in patients with choroideremia.</t>
  </si>
  <si>
    <t>Adaptive optics imaging of the outer retinal tubules in Bietti's crystalline dystrophy.</t>
  </si>
  <si>
    <t>Evaluation of Photoreceptors in Bietti Crystalline Dystrophy with CYP4V2 Mutations Using Adaptive Optics Scanning Laser Ophthalmoscopy.</t>
  </si>
  <si>
    <t>High-Resolution Imaging of Patients with Bietti Crystalline Dystrophy with CYP4V2 Mutation.</t>
  </si>
  <si>
    <t>Human cone visual pigment deletions spare sufficient photoreceptors to warrant gene therapy.</t>
  </si>
  <si>
    <t>Visual function and cortical organization in carriers of blue cone monochromacy.</t>
  </si>
  <si>
    <t>Deletion of the X-linked opsin gene array locus control region (LCR) results in disruption of the cone mosaic.</t>
  </si>
  <si>
    <t>X-linked cone dystrophy and colour vision deficiency arising from a missense mutation in a hybrid L/M cone opsin gene.</t>
  </si>
  <si>
    <t>The effect of cone opsin mutations on retinal structure and the integrity of the photoreceptor mosaic.</t>
  </si>
  <si>
    <t>Color-deficient cone mosaics associated with Xq28 opsin mutations: a stop codon versus gene deletions.</t>
  </si>
  <si>
    <t>Retinal microscotomas revealed with adaptive-optics microflashes.</t>
  </si>
  <si>
    <t>Adaptive optics retinal imaging reveals S-cone dystrophy in tritan color-vision deficiency.</t>
  </si>
  <si>
    <t>Functional photoreceptor loss revealed with adaptive optics: an alternate cause of color blindness.</t>
  </si>
  <si>
    <t>Cone photoreceptor mosaic disruption associated with Cys203Arg mutation in the M-cone opsin.</t>
  </si>
  <si>
    <t>Fluorescence adaptive optics scanning laser ophthalmoscope for detection of reduced cones and hypoautofluorescent spots in fundus albipunctatus.</t>
  </si>
  <si>
    <t>Cone abnormalities in fundus albipunctatus associated with RDH5 mutations assessed using adaptive optics scanning laser ophthalmoscopy.</t>
  </si>
  <si>
    <t>PHOTORECEPTOR INNER SEGMENT MORPHOLOGY IN BEST VITELLIFORM MACULAR DYSTROPHY.</t>
  </si>
  <si>
    <t>Outer retinal structure in best vitelliform macular dystrophy.</t>
  </si>
  <si>
    <t>Pathologic Changes of Cone Photoreceptors in Eyes With Occult Macular Dystrophy.</t>
  </si>
  <si>
    <t>Multimodal Approach to Monitoring and Investigating Cone Structure and Function in an Inherited Macular Dystrophy.</t>
  </si>
  <si>
    <t>Analysis of macular cone photoreceptors in a case of occult macular dystrophy.</t>
  </si>
  <si>
    <t>Detection of photoreceptor disruption by adaptive optics fundus imaging and Fourier-domain optical coherence tomography in eyes with occult macular dystrophy.</t>
  </si>
  <si>
    <t>Residual Foveal Cone Structure in CNGB3-Associated Achromatopsia.</t>
  </si>
  <si>
    <t>The relationship between perifoveal achromatic, L- and M-cone acuity and retinal structure as assessed with multimodal high resolution imaging.</t>
  </si>
  <si>
    <t>Reliability and Repeatability of Cone Density Measurements in Patients with Congenital Achromatopsia.</t>
  </si>
  <si>
    <t>Genotype-dependent variability in residual cone structure in achromatopsia: toward developing metrics for assessing cone health.</t>
  </si>
  <si>
    <t>Photoreceptor structure and function in patients with congenital achromatopsia.</t>
  </si>
  <si>
    <t>In vivo imaging of human cone photoreceptor inner segments.</t>
  </si>
  <si>
    <t>In vivo imaging of the photoreceptor mosaic of a rod monochromat.</t>
  </si>
  <si>
    <t>Repeatability of Cone Spacing Measures in Eyes With Inherited Retinal Degenerations.</t>
  </si>
  <si>
    <t>Identification of a novel mutation in the CDHR1 gene in a family with recessive retinal degeneration.</t>
  </si>
  <si>
    <t>Cone structure in retinal degeneration associated with mutations in the peripherin/RDS gene.</t>
  </si>
  <si>
    <t>Retinal Architecture in ​RGS9- and ​R9AP-Associated Retinal Dysfunction (Bradyopsia).</t>
  </si>
  <si>
    <t>Integrity of the cone photoreceptor mosaic in oligocone trichromacy.</t>
  </si>
  <si>
    <t>Assessing retinal structure in complete congenital stationary night blindness and Oguchi disease.</t>
  </si>
  <si>
    <t>High-resolution retinal imaging of cone-rod dystrophy.</t>
  </si>
  <si>
    <t>Multimodal imaging of a case of peripheral cone dystrophy.</t>
  </si>
  <si>
    <t>High-resolution in vivo imaging of the RPE mosaic in eyes with retinal disease.</t>
  </si>
  <si>
    <t>In vivo imaging of the photoreceptor mosaic in retinal dystrophies and correlations with visual function.</t>
  </si>
  <si>
    <t>High-resolution imaging of gunn's dots.</t>
  </si>
  <si>
    <t>Retinal imaging with adaptive optics scanning laser ophthalmoscopy in unexplained central ring scotoma.</t>
  </si>
  <si>
    <t>Functional and high resolution retinal imaging assessment in a case of ocular siderosis.</t>
  </si>
  <si>
    <t>Imaging of titanium:sapphire laser retinal injury by adaptive optics fundus imaging and Fourier-domain optical coherence tomography.</t>
  </si>
  <si>
    <t>High-resolution imaging of the photoreceptor layer in epiretinal membrane using adaptive optics scanning laser ophthalmoscopy.</t>
  </si>
  <si>
    <t>HIGH-RESOLUTION MULTIMODAL IMAGING AFTER IDIOPATHIC EPIRETINAL MEMBRANE SURGERY.</t>
  </si>
  <si>
    <t>Adaptive optics imaging of idiopathic epiretinal membranes.</t>
  </si>
  <si>
    <t>Assessing photoreceptor structure after macular hole closure.</t>
  </si>
  <si>
    <t>Objective assessment of foveal cone loss ratio in surgically closed macular holes using adaptive optics scanning laser ophthalmoscopy.</t>
  </si>
  <si>
    <t>Photoreceptor damage and foveal sensitivity in surgically closed macular holes: an adaptive optics scanning laser ophthalmoscopy study.</t>
  </si>
  <si>
    <t>[High-resolution retinal imaging using adaptive optics of a full thickness macular hole].</t>
  </si>
  <si>
    <t>Adaptive optics fundus camera to examine localized changes in the photoreceptor layer of the fovea.</t>
  </si>
  <si>
    <t>Detection of airbag impact-induced cone photoreceptor damage by adaptive optics scanning laser ophthalmoscopy: a case report.</t>
  </si>
  <si>
    <t>Outer retinal structure after closed-globe blunt ocular trauma.</t>
  </si>
  <si>
    <t>A lensing effect of inner retinal cysts on images of the photoreceptor mosaic.</t>
  </si>
  <si>
    <t>Subclinical photoreceptor disruption in response to severe head trauma.</t>
  </si>
  <si>
    <t>Multi-Modal Longitudinal Evaluation of Subthreshold Laser Lesions in Human Retina, Including Scanning Laser Ophthalmoscope-Adaptive Optics Imaging.</t>
  </si>
  <si>
    <t>Quantification of cone loss after surgery for retinal detachment involving the macula using adaptive optics.</t>
  </si>
  <si>
    <t>Cone photoreceptor definition on adaptive optics retinal imaging.</t>
  </si>
  <si>
    <t>Adaptive optics and spectral- domain optical coherence tomography of human photoreceptor structure after short-duration [corrected] pascal macular grid and panretinal laser photocoagulation.</t>
  </si>
  <si>
    <t>Unusual adaptive optics findings in a patient with bilateral maculopathy.</t>
  </si>
  <si>
    <t>Photoreceptor restoration in unilateral acute idiopathic maculopathy on adaptive optics scanning laser ophthalmoscopy.</t>
  </si>
  <si>
    <t>Multimodal imaging in foveal red spot syndrome.</t>
  </si>
  <si>
    <t>Appearance of regressing Drusen on adaptive optics in age-related macular degeneration.</t>
  </si>
  <si>
    <t>Appearance of medium-large drusen and reticular pseudodrusen on adaptive optics in age-related macular degeneration.</t>
  </si>
  <si>
    <t>In vivo evaluation of photoreceptor mosaic in early onset large colloid drusen using adaptive optics.</t>
  </si>
  <si>
    <t>Photoreceptor perturbation around subretinal drusenoid deposits as revealed by adaptive optics scanning laser ophthalmoscopy.</t>
  </si>
  <si>
    <t>Microstructure of subretinal drusenoid deposits revealed by adaptive optics imaging.</t>
  </si>
  <si>
    <t>Assessing the cone photoreceptor mosaic in eyes with pseudodrusen and soft Drusen in vivo using adaptive optics imaging.</t>
  </si>
  <si>
    <t>Assessing the photoreceptor mosaic over drusen using adaptive optics and SD-OCT.</t>
  </si>
  <si>
    <t>Adaptive optics imaging of geographic atrophy.</t>
  </si>
  <si>
    <t>Multimodal assessment of microscopic morphology and retinal function in patients with geographic atrophy.</t>
  </si>
  <si>
    <t>Cone structure imaged with adaptive optics scanning laser ophthalmoscopy in eyes with nonneovascular age-related macular degeneration.</t>
  </si>
  <si>
    <t>ADAPTIVE OPTICS IMAGING OF FOVEAL SPARING IN GEOGRAPHIC ATROPHY SECONDARY TO AGE-RELATED MACULAR DEGENERATION.</t>
  </si>
  <si>
    <t>Cone structure in subjects with known genetic relative risk for AMD.</t>
  </si>
  <si>
    <t>Quantitative analysis of cone photoreceptor distribution and its relationship with axial length, age, and early age-related macular degeneration.</t>
  </si>
  <si>
    <t>In vivo imaging of retinal pigment epithelium cells in age related macular degeneration.</t>
  </si>
  <si>
    <t>In vivo imaging of photoreceptor disruption associated with age-related macular degeneration: A pilot study.</t>
  </si>
  <si>
    <t>Retinal Arterioles</t>
  </si>
  <si>
    <t>Cones Mosaic</t>
  </si>
  <si>
    <t>foveal structures</t>
  </si>
  <si>
    <t>30 healthy, 19 hypertensive</t>
  </si>
  <si>
    <t>Morphometric analysis of small arteries in the human retina using adaptive optics imaging: relationship with blood pressure and focal vascular changes</t>
  </si>
  <si>
    <t>N=2</t>
  </si>
  <si>
    <t>N=10</t>
  </si>
  <si>
    <t>Cone density at 2, 3, 5, 7° in line with histology data</t>
  </si>
  <si>
    <t>N=21 patients (42 eyes)</t>
  </si>
  <si>
    <t>AOSO detected photoreceptor disruption resulting from head trauma not apparent clinically or by other standard imaging modalities, including SD-OCT.</t>
  </si>
  <si>
    <t>Lensing effect: cones underlying the microcyst appeared more tightly packed in the AOSLO images (average nearest neighbor spacing of 4.40 μm) than those immediately adjacent to the microcyst (average nearest neighbor spacing of 5.82 μm, p&lt;0.0001)</t>
  </si>
  <si>
    <t>N=1</t>
  </si>
  <si>
    <t>N = 9</t>
  </si>
  <si>
    <t>Partial recovery of damaged cone photoreceptors following closed globe blunt ocular trauma can be documented using AO-SLO longitudinal tracking.</t>
  </si>
  <si>
    <t>AO images indicated the absence of the cone mosaic in the foveal zone in all 3 cases</t>
  </si>
  <si>
    <t>N = 18 pat. / N = 19 eyes) and N = 10 normal</t>
  </si>
  <si>
    <t>N = 19 pat. / N = 21 eyes)</t>
  </si>
  <si>
    <t>Post MH-repair: Photoreceptor disruption exists even after apparent MH closure.</t>
  </si>
  <si>
    <t>Inner retinal phenotype: punctate reflectivity; nummular (disc-shaped) reflectivity; granular membrane;</t>
  </si>
  <si>
    <t>N = 6 / N = 6 controls</t>
  </si>
  <si>
    <t>Adaptive optics retinal images in eyes with ERM showed multiple abnormalities of the inner retinal interface. Various features were identified, including macrofolds, microfolds, and hyperreflective structures.</t>
  </si>
  <si>
    <t>N = 24 pat. / N = 25 eyes</t>
  </si>
  <si>
    <t>Macular hole</t>
  </si>
  <si>
    <t>Idiopathic epiretinal membrane</t>
  </si>
  <si>
    <t>Blunt ocular trauma</t>
  </si>
  <si>
    <t>Subthreshold laser therapy</t>
  </si>
  <si>
    <t>Retinal detachment surgery</t>
  </si>
  <si>
    <t>Photocoagulation</t>
  </si>
  <si>
    <t>N = 2 pat. / N = 4 eyes</t>
  </si>
  <si>
    <t>Very small, localized photoreceptor disruptions can be detected in patients with minimal titanium:sapphire laser injury by cross-sectional imaging using OCT, but their extent was delineated more precisely by en face AO imaging.</t>
  </si>
  <si>
    <t>Rubella retinopathy</t>
  </si>
  <si>
    <t>Solar retinopathy</t>
  </si>
  <si>
    <t>Inner retinal phenotype: punctate reflectivity; granular membrane; vessel associated membrane;</t>
  </si>
  <si>
    <t>Idiopathic Central Ring Scotoma</t>
  </si>
  <si>
    <t xml:space="preserve">N = 1 </t>
  </si>
  <si>
    <t>AO revealed an arterial tropism with a decrease in the amount of particles overtime, which may be consistent with macrophagic activity</t>
  </si>
  <si>
    <t>Cone density in healthy eyes</t>
  </si>
  <si>
    <t>Lensing effect of microcysts</t>
  </si>
  <si>
    <t>Inner retinal phenotype: granular membrane; vessel associated membrane; striate reflectivity.</t>
  </si>
  <si>
    <t>Inner retinal phenotype: waxy membrane</t>
  </si>
  <si>
    <t>N = 18</t>
  </si>
  <si>
    <t>Gunn's dpts_ The mean (±SD) diameter of Gunn's dots was 13.3 µm (±3.5). Their density peaked at ~120 per square millimeter and decreased with age to become barely detectable after 50 years.</t>
  </si>
  <si>
    <t>N = 12 pat. / N = 27 controls</t>
  </si>
  <si>
    <t xml:space="preserve">N = 2 </t>
  </si>
  <si>
    <t>N = 1 pat. / N = 2 eyes</t>
  </si>
  <si>
    <t>N = 14.pat. / N = 9</t>
  </si>
  <si>
    <t>cone density loss</t>
  </si>
  <si>
    <t>N = 5 pat. / N = 10 subj.</t>
  </si>
  <si>
    <t xml:space="preserve"> reduction in the cone count in all eyes in the area outside the outer retinal tubules (ORT)</t>
  </si>
  <si>
    <t>Reduction in mean cone density centrally</t>
  </si>
  <si>
    <t>The clusters of hyperreflective signals in the AO images corresponded to the crystals in the IR images. High-magnification AO images revealed that the clusters of hyperreflective signals consisted of circular spots that are similar to the signals of cone photoreceptors.</t>
  </si>
  <si>
    <t>ELOVL4 or PROM1</t>
  </si>
  <si>
    <t>NR2E3</t>
  </si>
  <si>
    <t>N=3</t>
  </si>
  <si>
    <t>sparse distribution and multiple abnormal clusters within the cone mosaic in ESCS patients</t>
  </si>
  <si>
    <t>RDH5</t>
  </si>
  <si>
    <t>decreased cone density revealed by FAOSLO in young patient with normal photopic ERG</t>
  </si>
  <si>
    <t xml:space="preserve">N = 10 eyes / N = 11 control eyes </t>
  </si>
  <si>
    <t>Macular cone density is lower and the regularity of the macular cone mosaic spatial arrangement is disrupted in eyes with fundus albipunctatus.</t>
  </si>
  <si>
    <t>Inner retinal phenotype: punctate reflectivity; waxy membrane; vessel associated membrane;</t>
  </si>
  <si>
    <t>Inner retinal phenotype: nummular (disc-shaped) reflectivity; microcysts; striate reflectivity.</t>
  </si>
  <si>
    <t>Inner retinal phenotype: punctate reflectivity;</t>
  </si>
  <si>
    <t>Inner retinal phenotype: punctate reflectivity; granular membrane; waxy membrane; striate reflectivity.</t>
  </si>
  <si>
    <t>Inner retinal phenotype: punctate reflectivity; waxy membrane; vessel associated membrane; striate reflectivity.</t>
  </si>
  <si>
    <t>GUCY2D</t>
  </si>
  <si>
    <t>RPGR</t>
  </si>
  <si>
    <t>Bilateral Progressive Maculopathy</t>
  </si>
  <si>
    <t>The AOSLO image showed a very patchy cone mosaic, and RPE cells could be seen over much of the macular region but, unlike in the CRD case, they did not form an annular pattern.</t>
  </si>
  <si>
    <t>The AO images revealed significant photoreceptor mosaic heterogeneity.</t>
  </si>
  <si>
    <t>N = 32</t>
  </si>
  <si>
    <t xml:space="preserve"> Normal cone packing was observed in the absence of a foveal pit, suggesting a pit is not required for packing to occur.</t>
  </si>
  <si>
    <t>GRM6</t>
  </si>
  <si>
    <t xml:space="preserve">Stationary Night blindness </t>
  </si>
  <si>
    <t>GRK1</t>
  </si>
  <si>
    <t>The selective thinning of the inner retinal layers in patients with GRM6 mutations suggests either reduced bipolar or ganglion cell numbers or altered synaptic structure in the inner retina.</t>
  </si>
  <si>
    <t>Oguchi's disease</t>
  </si>
  <si>
    <t>The finding that rods, but not cones, change intensity after dark adaptation suggests that fundus changes in Oguchi disease are the result of changes within the rods as opposed to changes at a different retinal locus.</t>
  </si>
  <si>
    <t>AOSLO data revealed that the resolution of cone cell images improves as the foveal schisis decreases in size.</t>
  </si>
  <si>
    <t>RS1</t>
  </si>
  <si>
    <t>The AO images of the left eye showed spoke wheel retinal folds, and the folds were thinner than those in fundus photographs.</t>
  </si>
  <si>
    <t>XLRS revealed increased cone spacing and abnormal packing in the macula</t>
  </si>
  <si>
    <t>N = 57 patients / N = 18 carriers</t>
  </si>
  <si>
    <t>N = 5 patients / N = 6 carriers</t>
  </si>
  <si>
    <t>Patchy cone loss was present in two symptomatic carriers. In two affected males, cone mosaics were disrupted with increased cone spacing near the fovea but more normal cone spacing near the edge of atrophy.</t>
  </si>
  <si>
    <t>N = 1 patients / N = 3 carrier</t>
  </si>
  <si>
    <t>Cone density was reduced by up to 62% below normal at or near the fovea in eyes with VA and sensitivity that remained within normal limits.</t>
  </si>
  <si>
    <t>OPN1MW/OPN1LW</t>
  </si>
  <si>
    <t>N = 20</t>
  </si>
  <si>
    <t xml:space="preserve">Adaptive optics imaging confirmed the existence of inner segments at a spatial density greater than that expected for the residual blue cones. </t>
  </si>
  <si>
    <t>N = 6 female carriers</t>
  </si>
  <si>
    <t>Without adaptive optics correction, BCM carriers appeared to have normal visual function, with normal contrast sensitivity and visual resolution, but with AO-correction, visual resolution was significantly worse than normal.</t>
  </si>
  <si>
    <t>N = 4 female carriers</t>
  </si>
  <si>
    <t>N = 51</t>
  </si>
  <si>
    <t>CNGB3</t>
  </si>
  <si>
    <t>Peak foveal cone density ranged from 7,273 to 53,554 cones/mm2, significantly lower than normal (range, 84,733–234,391 cones/mm2), with the remnant cones being either contiguously or sparsely arranged.</t>
  </si>
  <si>
    <t xml:space="preserve">A significant correlation was observed between thicker retinal pigment epithelium (RPE) complex, higher cone density and better L-cone logMAR at 5 deg eccentricity, but not for achromatic or M-cone logMAR. </t>
  </si>
  <si>
    <t>Reduced cone density</t>
  </si>
  <si>
    <t>N = 11 pat. / N = 7 controls</t>
  </si>
  <si>
    <t>All subjects with ACHM had reduced numbers of cone photoreceptors, albeit to a variable degree. In addition, the relative cone reflectivity varied greatly.</t>
  </si>
  <si>
    <t>N = 12</t>
  </si>
  <si>
    <t>In all cases, the mosaic was significantly disrupted from normal (Fig. 3).</t>
  </si>
  <si>
    <t>N = 4 pat. / N = 2 controls</t>
  </si>
  <si>
    <t>A substantial number of foveal and parafoveal cone photoreceptors with apparently intact inner segments were identified in patients with the inherited disease achromatopsia.</t>
  </si>
  <si>
    <t>N = 1 pat. / N = 1 carrier</t>
  </si>
  <si>
    <t>Retinal images revealed a severely disrupted photoreceptor mosaic in the fovea and parafovea, where the size and density of the visible photoreceptors.resembled that of normal rods.</t>
  </si>
  <si>
    <t>Peripherally the IS/OS layer decreased in intensity, and the RPE1 layer was no longer discernable, in keeping with the lack of cone structure observed on AO imaging outside the central fovea.</t>
  </si>
  <si>
    <t>Near the fovea, the cone mosaic was disrupted compared to normal, with only a sparse population of strongly waveguiding cones remaining (Figure 4A,B). In the parafoveal image (2 deg), normal-appearing rods were observed dispersed amongst a reduced number of cones with severely diminished wave guiding compared to normal (Figure 4C,D).</t>
  </si>
  <si>
    <t>While disruptions in retinal lamination and cone mosaic structure were observed in all subjects, genotype-specific differences were also observed.</t>
  </si>
  <si>
    <t>N = 10 deutans / N = 27 controls</t>
  </si>
  <si>
    <t>N = 1 protoanomalous trichromacy / N = 1 deuteranopia / N = 5 controls</t>
  </si>
  <si>
    <t>Frequency-of-seeing curves were measured with 0.75′ and 7.5′ spots.</t>
  </si>
  <si>
    <t>Microperimetry</t>
  </si>
  <si>
    <t>N = 2 tritan</t>
  </si>
  <si>
    <t>N = 2 dichromates / N = 1 trichromate</t>
  </si>
  <si>
    <t xml:space="preserve">AO allows differences in reflectivity between medium–large drusen and reticular pseudodrusen to be appreciated. </t>
  </si>
  <si>
    <t>N = 16 eyes, N = 12 patients</t>
  </si>
  <si>
    <t>N = 8 eyes, N = 6 patients</t>
  </si>
  <si>
    <t>The different AO features may suggest a different pathology and possible evolution between AMD drusen and this peculiar type of early onset drusen</t>
  </si>
  <si>
    <t>Photoreceptor mosaic, large colloid drusen</t>
  </si>
  <si>
    <t>N = 53 AMD patients, N = 10 healthy</t>
  </si>
  <si>
    <t>photoreceptors, subretinal drusenoid deposits</t>
  </si>
  <si>
    <t>N = 3 AMD patients, N = 2 healthy</t>
  </si>
  <si>
    <t>AO-OCT suggested that the speckled appearance over the subretinal drusen deposits rendered by AO-SLO was the lesion material itself, rather than photoreceptors.</t>
  </si>
  <si>
    <t>N = 11 (11 eyes) pseudodrusen, N = 6 (11 eyes) conventional drusen</t>
  </si>
  <si>
    <t>The mean cone density was lower with subretinal drusenoid deposits compared to conventionl drusen. The difference in cone density reduction between the two lesion types was highly significant (P&lt;0.001).</t>
  </si>
  <si>
    <t>This imaging approach and the image analysis metrics introduced may serve as the foundation for valuable imaging-based biomarkers for detecting the earliest stages of disease, tracking progression, and monitoring treatment response.</t>
  </si>
  <si>
    <t>various diseases in this paper</t>
  </si>
  <si>
    <t>AOSLO Offset Pinhole offers a non-invasive alternative to AOSLO FA without the need for any exogenous contrast agent.</t>
  </si>
  <si>
    <t>N = 12 eyes, N = 9 GA patients, N = 7 control</t>
  </si>
  <si>
    <t>N = 5 eyes, N = 4 GA patients, N = 1 healthy</t>
  </si>
  <si>
    <t>While there was a strong correlation between altered retinal structure and reduction in visual function, there were a number of examples in which the photoreceptor inner/outer segment (IS/OS) junctions lost reflectivity at the margins of GA, while visual function was still demonstrated.</t>
  </si>
  <si>
    <t>N = 7 patients, N = 4 eyes GA, N = 4 eyes drusen</t>
  </si>
  <si>
    <t>Although cone spacing was often normal at baseline and remained normal over time, these regions showed focal areas of decreased cone reflectivity. These findings may provide insight into the pathophysiology of AMD progression.</t>
  </si>
  <si>
    <t>N = 5 eyes, N = 4 patients</t>
  </si>
  <si>
    <t>N = 40</t>
  </si>
  <si>
    <t>N = 60</t>
  </si>
  <si>
    <t>Axial length and age were significantly correlated with parafoveal cone photoreceptor distribution. The results do not support that early AMD might influence cone photoreceptor density in the area without drusen or pigment abnormalities.</t>
  </si>
  <si>
    <t>This new method can be used to study RPE morphology in AMD and other diseases, providing a powerful tool for understanding disease pathogenesis and progression, and offering a new means to assess the efficacy of treatments designed to restore RPE health.</t>
  </si>
  <si>
    <t>method evaluation</t>
  </si>
  <si>
    <t>AO–SLO imaging revealed slight disruption in the photoreceptor mosaic in early stage AMD due to focal drusen formation and identified several small drusen deposits that were not observed with standard clinical im- aging techniques.</t>
  </si>
  <si>
    <t>Inner retinal phenotype: granular membrane; waxy membrane;</t>
  </si>
  <si>
    <t>Inner retinal phenotype: punctate reflectivity; nummular (disc-shaped) reflectivity; vessel associated membrane;</t>
  </si>
  <si>
    <t>Inner retinal phenotype: punctate reflectivity; granular membrane; vessel associated membrane; microcysts;</t>
  </si>
  <si>
    <t>Inner retinal phenotype: punctate reflectivity; nummular (disc-shaped) reflectivity;</t>
  </si>
  <si>
    <t>Inner retinal phenotype: punctate reflectivity; nummular (disc-shaped) reflectivity; granular membrane; waxy membrane; vessel associated membrane; microcysts;</t>
  </si>
  <si>
    <t>Inner retinal phenotype: nummular (disc-shaped) reflectivity;</t>
  </si>
  <si>
    <t>Inner retinal phenotype: microcysts;</t>
  </si>
  <si>
    <t>Inner retinal phenotype: punctate reflectivity; nummular (disc-shaped) reflectivity; granular membrane; waxy membrane; vessel associated membrane; striate reflectivity</t>
  </si>
  <si>
    <t>Inner retinal phenotype: punctate reflectivity; granular membrane; waxy membrane;</t>
  </si>
  <si>
    <t>Inner retinal phenotype: striate reflectivity</t>
  </si>
  <si>
    <t>Inner retinal phenotype: granular membrane;</t>
  </si>
  <si>
    <t>Inner retinal phenotype: punctate reflectivity; nummular (disc-shaped) reflectivity; granular membrane; waxy membrane;</t>
  </si>
  <si>
    <t>REVIEW, various diseases</t>
  </si>
  <si>
    <t>Adaptive optics is opening a new frontier for clinical research in ophthalmology, providing new information on the early pathological changes of the retinal microstructures in various retinal diseases.</t>
  </si>
  <si>
    <t>N = 29 diabetic, N = 44 control</t>
  </si>
  <si>
    <t>Cone density in the parafoveal retina is not reduced in adolescents with type 1 diabetes</t>
  </si>
  <si>
    <t>N = 11 diabetic, N = 11 control</t>
  </si>
  <si>
    <t>On average, cone density was 10% lower in the study than in the control group at each retinal eccentricity along the horizontal and vertical meridians.</t>
  </si>
  <si>
    <t>N = 8 eyes</t>
  </si>
  <si>
    <t>The parafoveal capillaries were narrower in patients with Type 1 diabetes and nonproliferative diabetic retinopathy than in healthy subjects, showing the potential capability of adaptive optics imaging to detect pathologic variations of the retinal microvascular structures in vaso-occlusive diseases.</t>
  </si>
  <si>
    <t xml:space="preserve">method introduction: measuring vessel lumen </t>
  </si>
  <si>
    <t>With a novel application of AOSLO imaging, it is possible to visualize parafoveal capillaries and identify AV channels noninva- sively. AV channels are disrupted in type 2 diabetes, even before the onset of diabetic retinopathy.</t>
  </si>
  <si>
    <t>N = 12 patients, N = 11 control</t>
  </si>
  <si>
    <t>method introduction: motion contrast</t>
  </si>
  <si>
    <t>N = 5 healthy</t>
  </si>
  <si>
    <t>Images from the AO-SLO noninvasively revealed pathways with and without dark tail flow in the human parafovea.</t>
  </si>
  <si>
    <t>Microvasculature, Mircoaneurysms</t>
  </si>
  <si>
    <t>N = 14 eyes</t>
  </si>
  <si>
    <t>N = 1 patient, N = 1 control</t>
  </si>
  <si>
    <t>High-resolution serial AOSLO imaging enables in vivo observation of vasculopathic changes seen in diabetes mellitus.</t>
  </si>
  <si>
    <t>Microvasculature, Hemodynamics</t>
  </si>
  <si>
    <t>The preliminary data obtained to date by the authors
suggest that the presence of DR correlates with changes in the hemodynamic environment of the parafoveal vasculature.</t>
  </si>
  <si>
    <t>N = 2patients (3 eyes), N= 2control (3 eyes)</t>
  </si>
  <si>
    <t>N = 25 patients (29 eyes), N = 10 control (20 eyes)</t>
  </si>
  <si>
    <t>The extent of photoreceptor loss on AOimaging may correlate positively with severity of DR in patients with type II diabetes mellitus.</t>
  </si>
  <si>
    <t>N = 19 patients, N = 10 control</t>
  </si>
  <si>
    <t>N = 27 patients, N = 20 control</t>
  </si>
  <si>
    <t>Clinically undetected intraretinal vessel remodeling and varying blood flow patterns were found. Perifoveal capillary diameters were larger in the diabetic subjects, and small arteriolar walls were thickened, based on wall to lumen measurements.</t>
  </si>
  <si>
    <t>N = 4 patients</t>
  </si>
  <si>
    <t xml:space="preserve">N = 7 </t>
  </si>
  <si>
    <t xml:space="preserve">N = 19 </t>
  </si>
  <si>
    <t xml:space="preserve">N = 16 </t>
  </si>
  <si>
    <t>Microvasculature, Hard exudates</t>
  </si>
  <si>
    <t>The high resolution of the AOSLO allowed the detection of these early vascular changes induced by diabetes.</t>
  </si>
  <si>
    <t>brief anti-VEGF treatment evaluation</t>
  </si>
  <si>
    <t>Compared with healthy eyes, capillary nonperfusion in the vasculopathic eyes was more extensive. All six vasculopathic eyes had decreased microvascular densities.</t>
  </si>
  <si>
    <t>AOSLO (Canon), OCT</t>
  </si>
  <si>
    <t>N = 21</t>
  </si>
  <si>
    <t>After BRVO-associated retinal hemorrhage and macular edema resolved, affected parafoveal
cone density decreases and the cone mosaic spatial arrangement is disrupted, becoming more irregular. These cone microstructural abnormalities may extend to parafovea in the BRVO-unaffected side.</t>
  </si>
  <si>
    <t>various diseases in this paper, method evaluation</t>
  </si>
  <si>
    <t>N = 1000</t>
  </si>
  <si>
    <t>Retinal arteriolar remodeling comprised blood pressure and age-driven wall thickening as well as blood pressure-triggered lumen narrowing in younger individuals.</t>
  </si>
  <si>
    <t>N = 57 patients, N = 23 control</t>
  </si>
  <si>
    <t>Wall-to-Lumen-Ratio and Total Peripheral Resistance were significantly higher and aortic distensibility was significantly lower in hypertensives. Aortic dilation and arch elongation were found in uncontrolled hypertensives. The multivariate analysis indicated that WLR was associated with TPR (P=0.002) independent of age, BMI, gender, antihypertensive treatments, aortic diameter and central SBP.</t>
  </si>
  <si>
    <t>N = 22 patients, N = 51 control</t>
  </si>
  <si>
    <t>In the normal and hypertensive groups, Wall-To-Lumen-Ratio showed a strong correlation with systolic and diastolic blood pressure.</t>
  </si>
  <si>
    <t>The average wall thickness, with hypertension, was 18.7 µm, and the wall-to-lumen ratio was 0.44, both bigger than normal.</t>
  </si>
  <si>
    <t>N = 23 hypertensive, N = 22 normal tensive, N = 10 hypotensive</t>
  </si>
  <si>
    <t>Microvasculature, Blood vessel walls</t>
  </si>
  <si>
    <t>N = 3 patients</t>
  </si>
  <si>
    <t>Affected venous segments showed a variable association of nicking, narrowing, deviation, and opacification. The degree of venous narrowing ranged from 40% to 77%, while at these sites, the width of the intervascular space ranged from 16µm to 42 µm.</t>
  </si>
  <si>
    <t>N = 25 eyes, N = 10 normal eyes</t>
  </si>
  <si>
    <t>Idiopathic macular telangiectasia type- specific differences in the distribution of photoreceptor abnormalities were shown. For both (types 1 and 2), visual impairment was associated with cone damage.</t>
  </si>
  <si>
    <t>N = 8 patients</t>
  </si>
  <si>
    <t>the interdigitation zone could contribute substantially to the reflectance of the cone photoreceptormosaic.The absence of cones on adaptive optics images does not necessarily mean photoreceptor cell death.</t>
  </si>
  <si>
    <t>N = 13 eyes, N = 10 control eyes</t>
  </si>
  <si>
    <t>In eyes with MacTel type 2, AO-SLO revealed unique dark regions in the cone mosaic and decreased cone density that was associated with decreased vision, even in areas with normal vasculature, which suggests that this feature represents early neuronal changes involved in the pathogenesis of MacTel type 2.</t>
  </si>
  <si>
    <t>N = 203 Crystals, N = 232 No Crystals</t>
  </si>
  <si>
    <t>Significant associations of crystalline deposits were found with a loss of retinal transparency, macular pigment optical density (MPOD) loss, fluorescein leakage, retinal thickness, and a break in the inner segment/outer segment junction line. Associations with environmental risk factors were not found.</t>
  </si>
  <si>
    <t>brief report</t>
  </si>
  <si>
    <t>AO showed an overall rarefaction and disruption of the continuity of the photoreceptor mosaic within 5° to the fixation point. AO displayed also disappearance of macular cones.</t>
  </si>
  <si>
    <t>Clinically available spectral domain OCT, viewed en face or as B-scan, may
lead to misinterpretation of photoreceptor anatomy in a variety of diseases and injuries. Split-detector AOSLO revealed substantial populations of photoreceptors in areas of no, low, or ambiguous ellipsoid zone reflectivity with en face OCT and confocal AOSLO.</t>
  </si>
  <si>
    <t>New finding of photoreceptor damage associated with an anomalous macular vessel only detectable by new imaging techniques such as SD- OCT and AO imaging.</t>
  </si>
  <si>
    <t>N = 5 treated, N = 5 untreated, N = 8 controls</t>
  </si>
  <si>
    <t>In the AOSLO images, cone density was lower and the packing pattern less regular in TROP, relative to control and untreated retinae. There was no evidence of cone loss in the TROP OCT images.</t>
  </si>
  <si>
    <t>This review is focused on new ocular imaging modalities used for glaucoma diagnosis.</t>
  </si>
  <si>
    <t>As seen on AO-SLO, the pattern of abnormal RNF bundles near the border of the within normal limits and abnormal regions differed across eyes. However, in two of these eyes, a few bundles were seen within this region of otherwise missing bundles.</t>
  </si>
  <si>
    <t>N = 30 patients, N = 15 healthy control, N = 14 healthy but hereditary risk</t>
  </si>
  <si>
    <t>Average pore surface area was significantly different. In healthy subjects with at least one direct relative with POAG, 21% had pores with an appearance comparable to that of subjects in the glaucoma group.</t>
  </si>
  <si>
    <t>On AO-SLO images, three eyes showed small regions of preserved and/or missing RNFL bundles within the affected region.</t>
  </si>
  <si>
    <t>N = 9 patients, N = 10 control</t>
  </si>
  <si>
    <t>The raphe gap was larger in glaucomatous eyes than control eyes. The bundle index, GCC thickness, and RNFL thickness were on average reduced in glaucomatous eyes, with the first two showing statistically significant differences between the two groups.</t>
  </si>
  <si>
    <t>Relatively similar 10-2 defects with similar fdOCT RNFL thickness profiles can have very different degrees of RNF bundle damage as seen on fdOCT and AO-SLO.</t>
  </si>
  <si>
    <t>N = 4 patients, N = 11 control</t>
  </si>
  <si>
    <t>N = 35 patients, N = 21 control</t>
  </si>
  <si>
    <t>N = 20 healthy</t>
  </si>
  <si>
    <t>AO-SLO revealed hyperreflective bundles and dark lines in the RNFL, believed to be retinal nerve fiber bundles and Müller cell septa. The widths of the nerve fiber bundles appear to be proportional to the RNFL thickness at equivalent distances from the optic disc.</t>
  </si>
  <si>
    <t>Changes in cellular structures revealed by ultra-high resolution retinal imaging in optic neuropathies</t>
  </si>
  <si>
    <t>Cone photoreceptors show structural changes when there is permanent damage to overlying inner retinal layers. There was a positive relation between the thickness of the three-layer inner retinal complex, visual sensitivity, and integrity of the cone mosaic.</t>
  </si>
  <si>
    <t>Nerve fibres, Photoreceptors</t>
  </si>
  <si>
    <t>same as in: Changes in cellular structures revealed by ultra-high resolution retinal imaging in optic neuropathies</t>
  </si>
  <si>
    <t>Based on this study, changes occur not only in the RNFL but also in the photoreceptor layer in optic nerve drusen complicated by ischemic optic neuropathy.</t>
  </si>
  <si>
    <t>Inner and outer retinal morphology</t>
  </si>
  <si>
    <t>N = 10 patients, N = 6 control</t>
  </si>
  <si>
    <t>The results demonstrate that nonglaucomatous and glaucomatous optic neuropathies are associated with outer retinal changes following long-term inner retinal pathology.</t>
  </si>
  <si>
    <t>N = 20 patients, N = 20 control</t>
  </si>
  <si>
    <t>N = 10</t>
  </si>
  <si>
    <t>The pore area was significantly larger in glaucomatous subjects than in normal subjects, but elongation index was not.</t>
  </si>
  <si>
    <t>Reviews</t>
  </si>
  <si>
    <t>Methods</t>
  </si>
  <si>
    <t>Age-related Macular Degeneration(AMD), Diabetes, Glaucoma</t>
  </si>
  <si>
    <t>N = 12 eyes of 10 patients</t>
  </si>
  <si>
    <t>The cone mosaics were disrupted in the abnormal hyporeflective area of the IR image. However, the areas of abnormalities did not coincide with the hyporeflective areas in the IR images.</t>
  </si>
  <si>
    <t>N = 4 patients, N = 27 control</t>
  </si>
  <si>
    <t>5-year observation</t>
  </si>
  <si>
    <t>Although changes in the choroid and RPE can be observed in MEWDS, adaptive optics imaging localized the visually significant changes seen in this disease at the level of the photoreceptors. These transient retinal changes specifically occur at the level of the inner segment ellipsoid and OS/RPE line.</t>
  </si>
  <si>
    <t>N = 19 eyes of 12 patients</t>
  </si>
  <si>
    <t>microstructural changes may correlate with functional loss.</t>
  </si>
  <si>
    <t>N = 4 eyes of 2 patients</t>
  </si>
  <si>
    <t>Both cases showed concomitant loss of integrity of the outer retinal structures on SD-OCT, and marked abnormalities on AO imaging with disruption of the visibility of the cone mosaic.</t>
  </si>
  <si>
    <t>AOSLO shows preferential disruption of cone photoreceptor structure within the region of decreased retinal sensitivity.</t>
  </si>
  <si>
    <t>This correspondence provided direct morphological evidence that damaged cones are capable, under some circumstances, of generating new outer segments.</t>
  </si>
  <si>
    <t>AO-SLO allowed for the direct observation of retinal disruptions and the ability of this technology to detect abnormalities in the left eye demonstrates a superior ability for in-depth retinal imaging.</t>
  </si>
  <si>
    <t xml:space="preserve">AO imaging revealed infiltrates in segments of the vessels with no or minimal changes detected otherwise. </t>
  </si>
  <si>
    <t>N = 16 HIV+, N = 16 HIV-</t>
  </si>
  <si>
    <t>Cone photoreceptor density is significantly reduced in HIV retinae compared with age-matched controls. HIV retinae also have increased macular retinal thickness.</t>
  </si>
  <si>
    <t>only case report</t>
  </si>
  <si>
    <t>When conventional clinical examination and imaging techniques fail to identify the presence of and visual symptoms in foveal red spot syndrome, advanced technologies may be used to confirm the diagnosis and explain the etiology of the abnormality.</t>
  </si>
  <si>
    <t>N = 3 patient eyes, N = 8 healthy eyes</t>
  </si>
  <si>
    <t>N = 5 patient eyes, N = 8 healthy eyes</t>
  </si>
  <si>
    <t>Foveal cone density can be decreased in RP and Usher syndrome before visible changes on OCT or a decline in visual function. Thus, AOSLO imaging may allow more sensitive monitoring of disease than current methods.</t>
  </si>
  <si>
    <t>N = 12 eyes of 7 patients, N = 20 eyes of 10 subjects</t>
  </si>
  <si>
    <t>The ONL thickness and cone density were correlated in normal eyes and eyes with RP, but both were strongly correlated with retinal eccentricity, precluding estimation of cone density from ONL thickness.</t>
  </si>
  <si>
    <t>N = 14 patients, N = 12 control</t>
  </si>
  <si>
    <t>N = 2 ACHM patients / N = 24 familiy members</t>
  </si>
  <si>
    <t>RHO F45L, CNGA3</t>
  </si>
  <si>
    <t>The RHO F45L allele is not pathogenic in this large family; hence, the two ACHM patients would unlikely develop RP in the future.</t>
  </si>
  <si>
    <t>N = 251 families</t>
  </si>
  <si>
    <t>CLRN1</t>
  </si>
  <si>
    <t>N = 6 family members (3 affected)</t>
  </si>
  <si>
    <t>Loss of outer retinal structures demonstrated with high-resolution retinal imaging suggests FAM161A is important for normal photoreceptor structure and survival.</t>
  </si>
  <si>
    <t>Adaptive optics imaging revealed a gradual increase in the number of macular cone densities during 12 months in patients with resolved CSC, which was correlated with outer retinal layer thickness and visual acuity in a short term.</t>
  </si>
  <si>
    <t>N = 45 eyes of 38 patients</t>
  </si>
  <si>
    <t>Inner retinal phenotype: Inner Retinal Reflectivity: punctate reflectivity; nummular (disc-shaped) reflectivity; granular membrane; waxy membrane; vessel associated membrane; striate reflectivity.</t>
  </si>
  <si>
    <t>Disrupted cone AO-SLO images were matched with visual field test results and functional deficits were associated with a precise location on the montage, which allowed correlation of histological findings with functional changes determined by HVF.</t>
  </si>
  <si>
    <t>N = 40 eyes of 23 patients</t>
  </si>
  <si>
    <t>AO images showed disruption of the cone photoreceptor mosaic in areas corresponding to HVF 10-2 defects and SD-OCT IS/OS junction abnormalities. Additionally, irregularities in the cone photoreceptor density and mosaic were seen in areas with normal HVF 10-2 and SD-OCT findings.</t>
  </si>
  <si>
    <t>N = 1 patient, N = 2</t>
  </si>
  <si>
    <t>In the eye with macular dystrophy, a relatively uniform photoreceptor mosaic was observed around the fi xation point, whereas presumed debris of photoreceptor degradation was observed in the other bull’s eye retinal lesion.</t>
  </si>
  <si>
    <t>RP1L1</t>
  </si>
  <si>
    <t>N = 22 eyes of 11 patients</t>
  </si>
  <si>
    <t>A sparse array of cone photoreceptors with significantly reduced density of the macula is one of the morphologic features of OMD.</t>
  </si>
  <si>
    <t>Combined confocal and nonconfocal split-detector AOSLO imaging reveals substantial variability within clinical lesions in all stages of BVMD.</t>
  </si>
  <si>
    <t>N = 4 (same family)</t>
  </si>
  <si>
    <t>N = 5 (same family)</t>
  </si>
  <si>
    <t>The quantitative assessment of photoreceptor survival or loss, based on analysis of adaptive optics retinal images, was valuable to monitor disease progression at a cellular level.</t>
  </si>
  <si>
    <t>Cone densities in the macula of the OMD patient were greatly decreased.</t>
  </si>
  <si>
    <t>N = 20 patients, N = 10 control</t>
  </si>
  <si>
    <t>Macular cone spacing measures were correlated between observers, visits, and fellow eyes of the same subject in normal eyes and in eyes with IRD.</t>
  </si>
  <si>
    <t>N = 8 family members</t>
  </si>
  <si>
    <t>High-resolution retinal imaging revealed outer retinal changes suggesting that CDHR1 is important for normal photoreceptor structure and survival.</t>
  </si>
  <si>
    <t>Method introduction: split detection</t>
  </si>
  <si>
    <t>peripherin/RDS mutations produced diffuse AF abnormalities, disruption of the photoreceptor/RPE junction, and increased cone spacing, consistent with cone loss in the macula.</t>
  </si>
  <si>
    <t>Adaptive-optics imaging previously demonstrated a sparse mosaic of normal wave-guiding cones remaining at the fovea, with no visible structure outside the central fovea in oligocone trichromacy.</t>
  </si>
  <si>
    <t>Central vision parameters progressively worsen in CDSR. Structural retinal and lipofuscin accumulation abnor- malities are commonly present. Macular cone photoreceptor mosaic is markedly disrupted early in the disease.</t>
  </si>
  <si>
    <t>N = 5 patients, N = 3 control</t>
  </si>
  <si>
    <t>In all images of diseased retinas, there were extensive areas of dark space between groups of photoreceptors, where no cone photoreceptors were evident. These irregular features were not seen in healthy retinas, but were apparent in patients with retinal dystrophy. There were significant correlations between functional vision losses and the extent to which these irregularities, quantified by cone density, occurred in retinal images.</t>
  </si>
  <si>
    <t>The results of the linear mixed regression model analysis demonstrated a strong effect of observer in cone counting in images from patients with ACHM using two different imaging modalities.</t>
  </si>
  <si>
    <t>Number patients</t>
  </si>
  <si>
    <t>Year</t>
  </si>
  <si>
    <t>Author and year</t>
  </si>
  <si>
    <t>Retinal structure</t>
  </si>
  <si>
    <t>Central finding</t>
  </si>
  <si>
    <t>Comments</t>
  </si>
  <si>
    <t>Functional testing</t>
  </si>
  <si>
    <t>Manuscript title</t>
  </si>
  <si>
    <t>Imaging modality</t>
  </si>
  <si>
    <t>Disease</t>
  </si>
  <si>
    <t>Diabetic retinopathy</t>
  </si>
  <si>
    <t>Age-related Macular Degeneration (AMD)</t>
  </si>
  <si>
    <t>Retinopathy of prematurity</t>
  </si>
  <si>
    <t>Neuropathy, ataxia, and retinitis pigmentosa</t>
  </si>
  <si>
    <t>Optic nerve head drusen</t>
  </si>
  <si>
    <t>Autosomal dominant optic atrophy (ADOA)</t>
  </si>
  <si>
    <t>Idiopathic intracranial hypertension</t>
  </si>
  <si>
    <t>Nonarteritic anterior ischemic optic neuropathy (NAION)</t>
  </si>
  <si>
    <t>Systemic lupus erythematosus</t>
  </si>
  <si>
    <t xml:space="preserve">Acute zonal occult outer retinopathy </t>
  </si>
  <si>
    <t>Multiple Evanescent White Dot Syndrome</t>
  </si>
  <si>
    <t>Acute idiopathic blind spot enlargement syndrome</t>
  </si>
  <si>
    <t>Acute Posterior Multifocal Placoid Pigment Epitheliopathy</t>
  </si>
  <si>
    <t>Lyme disease</t>
  </si>
  <si>
    <t>CMV retinitis</t>
  </si>
  <si>
    <t>HIV</t>
  </si>
  <si>
    <t>Cancer Associated and Related Autoimmune Retinopathy</t>
  </si>
  <si>
    <t>Autoimmune Retinopathy</t>
  </si>
  <si>
    <t>Unilateral acute idiopathic maculopathy</t>
  </si>
  <si>
    <t xml:space="preserve"> Usher syndrome type II</t>
  </si>
  <si>
    <t>RHO; RPGR; ABCA4</t>
  </si>
  <si>
    <t>mtDNA m.8993T&gt;C ATPase 6 mutation</t>
  </si>
  <si>
    <t>T8993C mutation</t>
  </si>
  <si>
    <t>Idiopathic central serous chorioretinopathy (CSCR)</t>
  </si>
  <si>
    <t xml:space="preserve">X-linked juvenile retinoschisis </t>
  </si>
  <si>
    <t>Choroideremia</t>
  </si>
  <si>
    <t>(Presumed) monogenic diseases (other than RP)</t>
  </si>
  <si>
    <t>Blue-cone monochromatism</t>
  </si>
  <si>
    <t>Occult macular dystrophy</t>
  </si>
  <si>
    <t>Best vitelliform dystrophy</t>
  </si>
  <si>
    <t>S-cone dystrophy</t>
  </si>
  <si>
    <t>Red/green color vision defect</t>
  </si>
  <si>
    <t>Healthy eyes, perifoveal achromatic, L- and M-cone acuity</t>
  </si>
  <si>
    <t>Method description</t>
  </si>
  <si>
    <t>Gene/mutation (if specified)</t>
  </si>
  <si>
    <t>short report</t>
  </si>
  <si>
    <t>Treatment</t>
  </si>
  <si>
    <t xml:space="preserve">sustained-release ciliary neurotrophic factor (CNTF) </t>
  </si>
  <si>
    <t>Acetazolamide (Diamox)</t>
  </si>
  <si>
    <t>Hard Exudates</t>
  </si>
  <si>
    <t>Renal retinopathy</t>
  </si>
  <si>
    <t>N = 22 patients</t>
  </si>
  <si>
    <t>N = 5 patients</t>
  </si>
  <si>
    <t>N = 1 patient</t>
  </si>
  <si>
    <t>High-Resolution Imaging by Adaptive Optics Scanning Laser Ophthalmoscopy Reveals Two Morphologically Distinct Types of Retinal Hard Exudates</t>
  </si>
  <si>
    <t>Choroidal Nevus</t>
  </si>
  <si>
    <t>Detection of photoreceptor abnormalities in the retina overlying the choroidal nevi. These abnormalities may correlate and possibly predict functional visual loss.</t>
  </si>
  <si>
    <t>Photoreceptor Arrangement Changes Secondary to Choroidal Nevus</t>
  </si>
  <si>
    <t>Talc retinopathy</t>
  </si>
  <si>
    <t>AO imaging allowed better elucidation of the clumps of the particles that form the talc microembolus with crystals clearly seen impacted inside the retinal vessels and within the surface of the retina. AO imaging also enabled detection of tiny talc particles.</t>
  </si>
  <si>
    <t>case report</t>
  </si>
  <si>
    <t>High-resolution adaptive optics findings in talc retinopathy</t>
  </si>
  <si>
    <t>GNAT2 (c.730_743del)</t>
  </si>
  <si>
    <t>Crystals inside vessels</t>
  </si>
  <si>
    <t>N = 1 patient, N = 10 healthy</t>
  </si>
  <si>
    <t>Fundus shows no specific abnormalities, AO imaging shows a clearly defined but reduced (15-30%) mosaic.</t>
  </si>
  <si>
    <t>In vivo imaging of a cone mosaic in a patient with achromatopsia associated with a GNAT2 variant</t>
  </si>
  <si>
    <t>solar retinopathy</t>
  </si>
  <si>
    <t>Adaptive optics study of photoreceptors layer damage from presumed sun exposure: A case report</t>
  </si>
  <si>
    <t>Absolute cone density and spacing don't appear to change substantially in DM. Decreased regularity of the cone arrangement is consistently associated with the presence of DM, increasing DR severity, and DME.</t>
  </si>
  <si>
    <t>Cone Photoreceptor Irregularity on Adaptive Optics Scanning Laser Ophthalmoscopy Correlates With Severity of Diabetic Retinopathy and Macular Edema</t>
  </si>
  <si>
    <t>N = 53</t>
  </si>
  <si>
    <t>High-Resolution Adaptive Optics Retinal Image Analysis at Early Stage Central Areolar Choroidal Dystrophy With PRPH2 Mutation</t>
  </si>
  <si>
    <t>Central Areolar Choroidal Dystrophy</t>
  </si>
  <si>
    <t>PRPH2</t>
  </si>
  <si>
    <t>Parafoveal cone photoreceptors can be affected even at the early stage of CACD.</t>
  </si>
  <si>
    <t>Adaptive optics optical coherence tomography in glaucoma</t>
  </si>
  <si>
    <t>The incorporation of AO into ophthalmic imaging modalities has enhanced OCT by improving image resolution and quality, particularly in the posterior segment of the eye.</t>
  </si>
  <si>
    <t>Computational fluid dynamics assisted characterization of parafoveal hemodynamics in normal and diabetic eyes using adaptive optics scanning laser ophthalmoscopy</t>
  </si>
  <si>
    <t>N = 4 patients, N = 4 healthy</t>
  </si>
  <si>
    <t>assessment of hemodynamics in Diabetic retinopathy</t>
  </si>
  <si>
    <t>Outer retinal tubulation</t>
  </si>
  <si>
    <t>ORTs demonstrate surviving photoreceptors in tubular structures found within otherwise nonsupportive atrophic areas that lack retinal pigment epithelium and choriocapillaris.</t>
  </si>
  <si>
    <t>outer retinal tubs, Cones</t>
  </si>
  <si>
    <t>SD-OCT and Adaptive Optics Imaging of Outer Retinal Tubulation</t>
  </si>
  <si>
    <t>N = 47 patients, N = 29 (no ORT)</t>
  </si>
  <si>
    <t>Retinal pigment epithelium degeneration associated with subretinal drusenoid deposits in age-related macular degeneration</t>
  </si>
  <si>
    <t>N = 12 patients, N = 12 healthy</t>
  </si>
  <si>
    <t>Hypertransmission into the choroid, accompanied with subretinal drusenoid deposits (SDD) regression and thinning of choroid and photoreceptor layers, indicates RPE degeneration associated with advanced stages in the SDD life cycle.</t>
  </si>
  <si>
    <t>Enhanced Visualization of Subtle Outer Retinal Pathology by En Face Optical Coherence Tomography and Correlation with Multi-Modal Imaging</t>
  </si>
  <si>
    <t>Multimodal Imaging of Photoreceptor Structure in Choroideremia</t>
  </si>
  <si>
    <t>Enhanced visualization of peripheral retinal vasculature with wavefront sensorless adaptive optics optical coherence tomography angiography in diabetic patients</t>
  </si>
  <si>
    <t>ASSOCIATIONS BETWEEN MACULAR EDEMA AND CIRCULATORY STATUS IN EYES WITH RETINAL VEIN OCCLUSION: An Adaptive Optics Scanning Laser Ophthalmoscopy Study</t>
  </si>
  <si>
    <t>Adaptive Optics Imaging in Retinal Vasculitis</t>
  </si>
  <si>
    <t>Retinal Vasculitis</t>
  </si>
  <si>
    <t>AO can be used as an additional investigative tool for diagnosis and to monitor the disease course during the treatment.</t>
  </si>
  <si>
    <t>N = 6 patients</t>
  </si>
  <si>
    <t>BRANCH RETINAL VEIN OCCLUSION SECONDARY TO A RETINAL ARTERIOLAR MACROANEURYSM: A NOVEL MECHANISM SUPPORTED BY MULTIMODAL IMAGING</t>
  </si>
  <si>
    <t>Multimodal imaging illustrated a novel mechanism of branch retinal vein occlusion in which a primary retinal arteriolar macroaneurysm adjacent to the junction of two retinal veins led to obstruction of venous flow without evidence of direct compression.</t>
  </si>
  <si>
    <t>Adaptive Optics Reveals Photoreceptor Abnormalities in Diabetic Macular Ischemia</t>
  </si>
  <si>
    <t>Diabetic Retinopathy</t>
  </si>
  <si>
    <t>N = 11 patients</t>
  </si>
  <si>
    <t>Correlation of retinal arterial wall thickness with atherosclerosis predictors in type 2 diabetes without clinical retinopathy</t>
  </si>
  <si>
    <t>Retinal artery wall measurements can be potential surrogate markers of early diabetic microangiopathy</t>
  </si>
  <si>
    <t>retinal arterial wall</t>
  </si>
  <si>
    <t>N = 28 patients, N = 31 healthy</t>
  </si>
  <si>
    <t>High-Resolution Imaging of Intraretinal Structures in Active and Resolved Central Serous Chorioretinopathy</t>
  </si>
  <si>
    <t>Central serous chorioretinopathy</t>
  </si>
  <si>
    <t>intraretinal hyperreflective clusters</t>
  </si>
  <si>
    <t>N = 4 patients, N = 3 healthy</t>
  </si>
  <si>
    <t>N = 10 patients</t>
  </si>
  <si>
    <t xml:space="preserve">ranibizumab </t>
  </si>
  <si>
    <t>N = 1 patient, N = 1 healthy</t>
  </si>
  <si>
    <t>The technique was able to correct peripheral aberrations to a level that was sufficient for the enhanced visualization of microvasculatures and microaneurysms in diabetic patients.</t>
  </si>
  <si>
    <t>N = 12 patients</t>
  </si>
  <si>
    <t>CHM</t>
  </si>
  <si>
    <t>The results support a model of choroideremia in which the RPE degenerates before photoreceptors.</t>
  </si>
  <si>
    <t>Retinal Vein Occlusion (RVO)</t>
  </si>
  <si>
    <t>Relationships Between Spatial Contrast Sensitivity and Parafoveal Cone Density in Normal Subjects and Patients With Retinal Degeneration</t>
  </si>
  <si>
    <t>N = 15 healthy, N = 9 patients</t>
  </si>
  <si>
    <t>Hereditary retinal degeneration</t>
  </si>
  <si>
    <t>parafoveal cones</t>
  </si>
  <si>
    <t>Significant correlation between Contrast Sensitivity and parafoveal cone density</t>
  </si>
  <si>
    <t>Siblings study</t>
  </si>
  <si>
    <t>Cone mosaics were present in the central fovea in the sibling with incomplete ACHM. This may explain the better visual acuity and color vision in this sibling.</t>
  </si>
  <si>
    <t>N = 1 (complete), N = 1 (incomplete)</t>
  </si>
  <si>
    <t>Differences in ocular findings in two siblings: one with complete and other with incomplete achromatopsia</t>
  </si>
  <si>
    <t>DYNAMISM OF DOT SUBRETINAL DRUSENOID DEPOSITS IN AGE-RELATED MACULAR DEGENERATION DEMONSTRATED WITH ADAPTIVE OPTICS IMAGING</t>
  </si>
  <si>
    <t>CHARACTERIZING PHOTORECEPTOR CHANGES IN ACUTE POSTERIOR MULTIFOCAL PLACOID PIGMENT EPITHELIOPATHY USING ADAPTIVE OPTICS</t>
  </si>
  <si>
    <t>N = 4 patients (N = 8 eyes)</t>
  </si>
  <si>
    <t xml:space="preserve">Irregularities in the reflectivity of the photoreceptor mosaic are visible on AO-SLO even in inactive APMPPE lesions, where the photoreceptor bands on SD-OCT have recovered. </t>
  </si>
  <si>
    <t xml:space="preserve"> </t>
  </si>
  <si>
    <t>REPEATABILITY AND LONGITUDINAL ASSESSMENT OF FOVEAL CONE STRUCTURE IN CNGB3-ASSOCIATED ACHROMATOPSIA</t>
  </si>
  <si>
    <t>Foveal Cones</t>
  </si>
  <si>
    <t>Longitudinal study: observation time = 1 year</t>
  </si>
  <si>
    <t>Longitudinal Study: Observation Time = 6 to 26 months</t>
  </si>
  <si>
    <t>N = 41 patients</t>
  </si>
  <si>
    <t>Foveal cone structure showed little or no change in subjects with CNGB3-associated achromatopsia. In the observed time interval, achromatopsia seems to be a structurally stable condition, although longer-term follow-up is needed.</t>
  </si>
  <si>
    <t>Regeneration of Photoreceptor Outer Segments after Scleral Buckling Surgery for Rhegmatogenous Retinal Detachment</t>
  </si>
  <si>
    <t>N = 21 patients</t>
  </si>
  <si>
    <t>Scleral Buckling Surgery for Rhegmatogenous Retinal Detachment</t>
  </si>
  <si>
    <t>Recovery of cone packing density measured by AO was associated with structural recovery of the outer retina observed in OCT, suggesting regeneration of the photoreceptor outer segment after surgery.</t>
  </si>
  <si>
    <t>Treatment study: Scleral Buckling Surgery</t>
  </si>
  <si>
    <t>Photoreceptor regeneration, Observation Time = 12 months</t>
  </si>
  <si>
    <t>Several Diseases (mainly non hereditary)</t>
  </si>
  <si>
    <t>Review about studying retinal diseases with adaptive optics ophthalmoscopy</t>
  </si>
  <si>
    <t>Histology of the living eye : Noninvasive microscopic structure and functional analysis of the retina with adaptive optics</t>
  </si>
  <si>
    <t>Several Diseases (hereditary)</t>
  </si>
  <si>
    <t>Potential of Adaptive Optics for the Diagnostic Evaluation of Hereditary Retinal Diseases</t>
  </si>
  <si>
    <t>Quantitative evaluation of the parafoveal aggregated erythrocyte velocity.</t>
  </si>
  <si>
    <t>The cone mosaic appeared patchy and nonuniform and RPE cell structure was visible in some small regions</t>
  </si>
  <si>
    <t>A peripheral cone dystrophy, diagnosed by full-field ERGs and perimetry, is due to a reduction in the density of parafoveal and peripheral cones.</t>
  </si>
  <si>
    <t>AOSLO-findings revealed a parafoveal circular abnormality of the cone mosaic approximately 3° in diameter that corresponded to the ring of visual disturbance.</t>
  </si>
  <si>
    <t>The quantitative analysis of cone density and outer segment elongation demonstrates, that foveal cone specialization is variable in albinism.</t>
  </si>
  <si>
    <t xml:space="preserve">A foveal pit is not required for foveal cone specialization, anatomically or functionally. </t>
  </si>
  <si>
    <t>Imaging of the cone mosaic in four females carrying an L/M array with deletion of the locus control region, resulting in an absence of L/M opsin gene expression (effectively acting as a cone opsin knockout). On average, they had cone mosaics with reduced density and disrupted organization compared to normal trichromats.</t>
  </si>
  <si>
    <t>No significant difference in cone density between normal trichomats and multiple or single gene dichromats.</t>
  </si>
  <si>
    <t>The loss of one-third of the cones does not impair any aspect of vision other than color.</t>
  </si>
  <si>
    <t>Cone density was significantly reduced compared to normal and color-deficient controls, accompanying disruption in the cone mosaic in both individuals, and thinning of the outer nuclear layer.</t>
  </si>
  <si>
    <t>Identification of the exact location of structural changes within the cone photoreceptor layer. Images showing dark areas in the cone mosaic at the same retinal locations with reduced visual sensitivity.</t>
  </si>
  <si>
    <t>The results highlight the need for standardization of image reflectivity to facilitate quantification of en face OCT images and longitudinal analysis.</t>
  </si>
  <si>
    <t>Early-onset foveal involvement in retinitis punctata albescens with mutations in RLBP1</t>
  </si>
  <si>
    <t>Dessalces, 2013</t>
  </si>
  <si>
    <t>Patients with RPA show variable degrees of foveal cone death, even at an early stage.</t>
  </si>
  <si>
    <t xml:space="preserve">Retinitis punctata albescens </t>
  </si>
  <si>
    <t>RLBP1</t>
  </si>
  <si>
    <t>N = 11 healthy, N = 11 patients</t>
  </si>
  <si>
    <t>Photoreceptors, dot like deposits</t>
  </si>
  <si>
    <t>Cellular imaging demonstrates genetic mosaicism in heterozygous carriers of an X-linked ciliopathy gene</t>
  </si>
  <si>
    <t>RPGR and RP2</t>
  </si>
  <si>
    <t>N = 5 patients, N = 18 healthy</t>
  </si>
  <si>
    <t>Qualitative and quantitative analyses by AO-SLO imaging revealed a mosaic pattern of cone disruption, even in the absence of visual symptoms, normal visual acuity and normal macular thickness on OCT.</t>
  </si>
  <si>
    <t>Spectral domain optical coherence tomography and adaptive optics: imaging photoreceptor layer morphology to interpret preclinical phenotypes</t>
  </si>
  <si>
    <t>The static nature of the cone mosaic disruption combined with the normal lamination on SD-OCT suggests that the affected cones are likely still present.</t>
  </si>
  <si>
    <t>Combination of measurement of retinal vascular caliber, adaptive optics and fluorescent angiography in early diagnosis and monitoring of diabetic and hypertensive retinopathy</t>
  </si>
  <si>
    <t>Retinal vascular caliber measurement using adaptive optics is a highly sensitive method of visualization and monitoring of early signs of diabetic and hypertensive retinopathy.</t>
  </si>
  <si>
    <t>N = 15 (diabetic and hypertensive)</t>
  </si>
  <si>
    <t xml:space="preserve">Photoreceptor counting and montaging of en-face retinal images from an adaptive optics fundus camera </t>
  </si>
  <si>
    <t>Testing of cone counting algorithm</t>
  </si>
  <si>
    <t>Retinitis Pigmentosa (RP) and Stargardt (ST)</t>
  </si>
  <si>
    <t xml:space="preserve"> The developed and presented algorithms do not require spatial regularity in cone packing and are, therefore, useful for counting cones in diseased retinas, as demonstrated for eyes with Stargardt’s macular dystrophy and retinitis pigmentosa.</t>
  </si>
  <si>
    <t>Outer retinal layers were significantly thicker in CNTF-treated eyes than in sham-treated eyes. Cone spacing increased in sham-treated eyes than in CNTF-treated eyes, and cone density decreased in sham-treated than in CNTF-treated eyes.</t>
  </si>
  <si>
    <t>Journal</t>
  </si>
  <si>
    <t>Ophthalmology</t>
  </si>
  <si>
    <t>Br J Ophthalmol</t>
  </si>
  <si>
    <t>Querques G,, Kamami-Levy C, Georges A, Pedinielli A, Souied EH</t>
  </si>
  <si>
    <t>Querques G, Kamami-Levy C, Blanco-Garavito R, Georges A, Pedinielli A, Capuano V, Poulon F, Souied EH.</t>
  </si>
  <si>
    <t>Acta Ophthalmol</t>
  </si>
  <si>
    <t>Querques G, Massamba N, Guigui B, Lea Q, Lamory B, Soubrane G, Souied EH.</t>
  </si>
  <si>
    <t>Am J Ophthalmol</t>
  </si>
  <si>
    <t>Zhang Y, Wang X, Rivero EB, Clark ME, Witherspoon CD, Spaide RF, Girkin CA, Owsley C, Curcio CA.</t>
  </si>
  <si>
    <t>Biomed Opt Express</t>
  </si>
  <si>
    <t>Meadway A, Wang X, Curcio CA, Zhang Y.</t>
  </si>
  <si>
    <t>Mrejen S, Sato T, Curcio CA, Spaide RF.</t>
  </si>
  <si>
    <t>Godara P, Siebe C, Rha J, Michaelides M, Carroll J.</t>
  </si>
  <si>
    <t>Ophthalmic Surg Lasers Imaging.</t>
  </si>
  <si>
    <t>Chui TY, Dubow M, Pinhas A, Shah N, Gan A, Weitz R, Sulai YN, Dubra A, Rosen RB.</t>
  </si>
  <si>
    <t>Invest Ophthalmol Vis Sci</t>
  </si>
  <si>
    <t>Scoles D, Higgins BP, Cooper RF, Dubis AM, Summerfelt P, Weinberg DV, Kim JE, Stepien KE, Carroll J, Dubra A.</t>
  </si>
  <si>
    <t>Optom Vis Sci</t>
  </si>
  <si>
    <t>Land ME, Cooper RF, Young J, Berg E, Kitchner T, Xiang Q, Szabo A, Ivacic LC, Stepien KE, Page CD, Carroll J, Connor T Jr, Brilliant M.</t>
  </si>
  <si>
    <t>PLoS One</t>
  </si>
  <si>
    <t>Xu X, Liu X, Wang X, Clark ME, McGwin G Jr, Owsley C, Curcio CA, Zhang Y.</t>
  </si>
  <si>
    <t>Gocho K, Sarda V, Falah S, Sahel JA, Sennlaub F, Benchaboune M, Ullern M, Paques M.</t>
  </si>
  <si>
    <t>Panorgias A, Zawadzki RJ, Capps AG, Hunter AA, Morse LS, Werner JS.</t>
  </si>
  <si>
    <t>Zayit-Soudry S, Duncan JL, Syed R, Menghini M, Roorda AJ.</t>
  </si>
  <si>
    <t>Retina</t>
  </si>
  <si>
    <t>Querques G, Kamami-Levy C, Georges A, Pedinielli A, Capuano V, Blanco-Garavito R, Poulon F, Souied EH.</t>
  </si>
  <si>
    <t>Lasers Surg Med</t>
  </si>
  <si>
    <t>Boretsky A, Khan F, Burnett G, Hammer DX, Ferguson RD, van Kuijk F, Motamedi M.</t>
  </si>
  <si>
    <t>Tan W, Wright T, Rajendran D, Garcia-Sanchez Y, Finkelberg L, Kisilak M, Campbell M, Westall CA.</t>
  </si>
  <si>
    <t>Lombardo M, Parravano M, Lombardo G, Varano M, Boccassini B, Stirpe M, Serrao S.</t>
  </si>
  <si>
    <t>Lombardo M, Parravano M, Serrao S, Ducoli P, Stirpe M, Lombardo G.</t>
  </si>
  <si>
    <t>Tam J, Dhamdhere KP, Tiruveedhula P, Manzanera S, Barez S, Bearse MA Jr, Adams AJ, Roorda A.</t>
  </si>
  <si>
    <t>Dubow M, Pinhas A, Shah N, Cooper RF, Gan A, Gentile RC, Hendrix V, Sulai YN, Carroll J, Chui TY, Walsh JB, Weitz R, Dubra A, Rosen RB.</t>
  </si>
  <si>
    <t>Ophthalmic Physiol Opt</t>
  </si>
  <si>
    <t>Chui TY, Pinhas A, Gan A, Razeen M, Shah N, Cheang E, Liu CL, Dubra A, Rosen RB.</t>
  </si>
  <si>
    <t>Conf Proc IEEE Eng Med Biol Soc</t>
  </si>
  <si>
    <t>Bernabeu MO, Yang Lu, Lammer J, Aiello LP, Coveney PV, Sun JK.</t>
  </si>
  <si>
    <t>Soliman MK, Sadiq MA, Agarwal A, Sarwar S, Hassan M, Hanout M, Graf F, High R, Do DV, Nguyen QD, Sepah YJ.</t>
  </si>
  <si>
    <t>Lombardo M, Parravano M, Serrao S, Ziccardi L, Giannini D, Lombardo G.</t>
  </si>
  <si>
    <t>Bek T</t>
  </si>
  <si>
    <t>Arichika S, Uji A, Murakami T, Unoki N, Yoshitake S, Dodo Y, Ooto S, Miyamoto K, Yoshimura N.</t>
  </si>
  <si>
    <t>Valeshabad AK, Wanek J, Grant P, Lim JI, Chau FY, Zelkha R, Camardo N, Shahidi M.</t>
  </si>
  <si>
    <t>Burns SA, Elsner AE, Chui TY, Vannasdale DA Jr, Clark CA, Gast TJ, Malinovsky VE, Phan AD.</t>
  </si>
  <si>
    <t>Tam J, Dhamdhere KP, Tiruveedhula P, Lujan BJ, Johnson RN, Bearse MA Jr, Adams AJ, Roorda A.</t>
  </si>
  <si>
    <t>Bull Soc Belge Ophtalmol</t>
  </si>
  <si>
    <t>Roorda A, Garcia CA, Martin JA, Poonja S, Queener H, Romero-Borja F, Sepulveda R, Venkateswaran K, Zhang Y.</t>
  </si>
  <si>
    <t>Pinhas A, Razeen M, Dubow M, Gan A, Chui TY, Shah N, Mehta M, Gentile RC, Weitz R, Walsh JB, Sulai YN, Carroll J, Dubra A, Rosen RB.</t>
  </si>
  <si>
    <t>Sci Rep</t>
  </si>
  <si>
    <t>Yamaguchi M, Nakao S, Kaizu Y, Kobayashi Y, Nakama T, Arima M, Yoshida S, Oshima Y, Takeda A, Ikeda Y, Mukai S, Ishibashi T, Sonoda KH.</t>
  </si>
  <si>
    <t>Nesper PL, Scarinci F, Fawzi AA.</t>
  </si>
  <si>
    <t>Arichika S, Uji A, Murakami T, Suzuma K, Gotoh N, Yoshimura N.</t>
  </si>
  <si>
    <t>Lammer J, Prager SG, Cheney MC, Ahmed A, Radwan SH, Burns SA, Silva PS, Sun JK.</t>
  </si>
  <si>
    <t>Vestn Oftalmol</t>
  </si>
  <si>
    <t>Stepushina OA, Bol'shunov AV</t>
  </si>
  <si>
    <t>Akagi-Kurashige Y, Tsujikawa A, Ooto S, Makiyama Y, Muraoka Y, Kumagai K, Uji A, Arichika S, Murakami T, Miyamoto K, Yoshimura N</t>
  </si>
  <si>
    <t>JAMA Ophthalmol</t>
  </si>
  <si>
    <t>Paques M, Brolly A, Benesty J, Lermé N, Koch E, Rossant F, Bloch I, Girmens JF.</t>
  </si>
  <si>
    <t>Retin Cases Brief Rep</t>
  </si>
  <si>
    <t>Chen Y, Chen SD, Chen FK.</t>
  </si>
  <si>
    <t>Iida Y, Muraoka Y, Uji A, Ooto S, Murakami T, Suzuma K, Tsujikawa A, Arichika S, Takahashi A, Miwa Y, Yoshimura N.</t>
  </si>
  <si>
    <t>Ocul Immunol Inflamm</t>
  </si>
  <si>
    <t>Mahendradas P, Vala R, Kawali A, Akkali MC, Shetty R.</t>
  </si>
  <si>
    <t>J Hypertens</t>
  </si>
  <si>
    <t>Rosenbaum D, Mattina A, Koch E, Rossant F, Gallo A, Kachenoura N, Paques M, Redheuil A, Girerd X.</t>
  </si>
  <si>
    <t>Hypertens Res</t>
  </si>
  <si>
    <t>Rosenbaum D, Kachenoura N, Koch E, Paques M, Cluzel P, Redheuil A, Girerd X.</t>
  </si>
  <si>
    <t>Arichika S, Uji A, Ooto S, Muraoka Y, Yoshimura N</t>
  </si>
  <si>
    <t>Clin Ophthalmol</t>
  </si>
  <si>
    <t>Arichika S, Uji A, Yoshimura N.</t>
  </si>
  <si>
    <t>Transl Vis Sci Technol</t>
  </si>
  <si>
    <t>Hillard JG, Gast TJ, Chui TY, Sapir D, Burns SA.</t>
  </si>
  <si>
    <t>Koch E, Rosenbaum D, Brolly A, Sahel JA, Chaumet-Riffaud P, Girerd X, Rossant F, Paques M.</t>
  </si>
  <si>
    <t>Stepushina OA, Bol'shunov AV.</t>
  </si>
  <si>
    <t xml:space="preserve"> Pinhas A, Razeen M, Dubow M, Gan A, Chui TY, Shah N, Mehta M, Gentile RC, Weitz R, Walsh JB, Sulai YN, Carroll J, Dubra A, Rosen RB.</t>
  </si>
  <si>
    <t>Ramamirtham R, Akula JD, Soni G, Swanson MJ, Bush JN, Moskowitz A, Swanson EA, Favazza TL, Tavormina JL, Mujat M, Ferguson RD, Hansen RM, Fulton AB.</t>
  </si>
  <si>
    <t>Telander DG, Choi SS, Zawadzki RJ, Berger N, Keltner JL, Werner JS.</t>
  </si>
  <si>
    <t>Chen MF, Chui TY, Alhadeff P, Rosen RB, Ritch R, Dubra A, Hood DC.</t>
  </si>
  <si>
    <t>J Fr Ophtalmol</t>
  </si>
  <si>
    <t>Zwillinger S, Paques M, Safran B, Baudouin C</t>
  </si>
  <si>
    <t>Hood DC, Fortune B, Mavrommatis MA, Reynaud J, Ramachandran R, Ritch R, Rosen RB, Muhammad H, Dubra A, Chui TY.</t>
  </si>
  <si>
    <t>Huang G, Luo T, Gast TJ, Burns SA, Malinovsky VE, Swanson WH.</t>
  </si>
  <si>
    <t>Hood DC, Chen MF, Lee D, Epstein B, Alhadeff P, Rosen RB, Ritch R, Dubra A, Chui TY.</t>
  </si>
  <si>
    <t>Sredar N, Ivers KM, Queener HM, Zouridakis G, Porter J.</t>
  </si>
  <si>
    <t>Hasegawa T, Ooto S, Takayama K, Makiyama Y, Akagi T, Ikeda HO, Nakanishi H, Suda K, Yamada H, Uji A, Yoshimura N.</t>
  </si>
  <si>
    <t>Akagi T, Hangai M, Takayama K, Nonaka A, Ooto S, Yoshimura N.</t>
  </si>
  <si>
    <t>Eye (Lond)</t>
  </si>
  <si>
    <t>Werner JS, Keltner JL, Zawadzki RJ, Choi SS.</t>
  </si>
  <si>
    <t>Choi SS, Zawadzki RJ, Lim MC, Brandt JD, Keltner JL, Doble N, Werner JS.</t>
  </si>
  <si>
    <t>Choi SS, Zawadzki RJ, Keltner JL, Werner JS.</t>
  </si>
  <si>
    <t>J Neuroophthalmol</t>
  </si>
  <si>
    <t>Choi SS, Zawadzki RJ, Greiner MA, Werner JS, Keltner JL.</t>
  </si>
  <si>
    <t>Biomed Res Int</t>
  </si>
  <si>
    <t>Gocho K, Kikuchi S, Kabuto T, Kameya S, Shinoda K, Mizota A, Yamaki K, Takahashi H.</t>
  </si>
  <si>
    <t>Merino D, Duncan JL, Tiruveedhula P, Roorda A.</t>
  </si>
  <si>
    <t>Ueno S, Kawano K, Ito Y, Ra E, Nakanishi A, Nagaya M, Terasaki H.</t>
  </si>
  <si>
    <t>Graefes Arch Clin Exp Ophthalmol</t>
  </si>
  <si>
    <t>Nakao S, Kaizu Y, Yoshida S, Iida T, Ishibashi T.</t>
  </si>
  <si>
    <t>Mkrtchyan M, Lujan BJ, Merino D, Thirkill CE, Roorda A, Duncan JL.</t>
  </si>
  <si>
    <t>Labriola LT, Legarreta AD, Legarreta JE, Nadler Z, Gallagher D, Hammer DX, Ferguson RD, Iftimia N, Wollstein G, Schuman JS.</t>
  </si>
  <si>
    <t>Agarwal A, Soliman MK, Hanout M, Sadiq MA, Sarwar S, Jack LS, Do DV, Nguyen QD, Sepah YJ.</t>
  </si>
  <si>
    <t>Ophthalmic Surg Lasers Imaging Retina</t>
  </si>
  <si>
    <t>Boretsky A, Mirza S, Khan F, Motamedi M, van Kuijk FJ.</t>
  </si>
  <si>
    <t>Audo I, Gocho K, Rossant F, Mohand-Saïd S, Loquin K, Bloch I, Sahel JA, Paques M.</t>
  </si>
  <si>
    <t>Mrejen S, Pang CE, Sarraf D, Goldberg NR, Gallego-Pinazo R, Klancnik JM, Sorenson JA, Yannuzzi LA, Freund KB</t>
  </si>
  <si>
    <t>Hansen SO, Cooper RF, Dubra A, Carroll J, Weinberg DV.</t>
  </si>
  <si>
    <t>Garnier MB, Castelbou M, Tumahai P, Montard M, Delbosc B, Saleh M.</t>
  </si>
  <si>
    <t>Horton JC, Parker AB, Botelho JV, Duncan JL.</t>
  </si>
  <si>
    <t>Mrejen S, Gallego-Pinazo R, Wald KJ, Freund KB.</t>
  </si>
  <si>
    <t>Hong IH, Park SP, Chen CL, Kim HK, Tsang SH, Chang S.</t>
  </si>
  <si>
    <t>Jacob J, Paques M, Krivosic V, Dupas B, Couturier A, Kulcsar C, Tadayoni R, Massin P, Gaudric A.</t>
  </si>
  <si>
    <t>Roberts PK, Nesper PL, Onishi AC, Skondra D, Jampol LM, Fawzi AA.</t>
  </si>
  <si>
    <t>Errera MH, Coisy S, Fardeau C, Sahel JA, Kallel S, Westcott M, Bodaghi B, Paques M.</t>
  </si>
  <si>
    <t>Clin Exp Ophthalmol</t>
  </si>
  <si>
    <t>Arcinue CA, Bartsch DU, El-Emam SY, Ma F, Doede A, Sharpsten L, Gomez ML, Freeman WR.</t>
  </si>
  <si>
    <t>Oman J Ophthalmol</t>
  </si>
  <si>
    <t>Dabir S, Mangalesh S, Govindraj I, Mallipatna A, Battu R, Shetty R.</t>
  </si>
  <si>
    <t>Yu S, Bellone D, Lee SE, Yannuzzi LA.</t>
  </si>
  <si>
    <t>Ooto S, Hangai M, Yoshimura N.</t>
  </si>
  <si>
    <t>Arch Ophthalmol</t>
  </si>
  <si>
    <t>Nakamura T, Ueda-Consolvo T, Oiwake T, Hayashi A.</t>
  </si>
  <si>
    <t>Ooto S, Hangai M, Sakamoto A, Tsujikawa A, Yamashiro K, Ojima Y, Yamada Y, Mukai H, Oshima S, Inoue T, Yoshimura N.</t>
  </si>
  <si>
    <t>Vogel RN, Langlo CS, Scoles D, Carroll J, Weinberg DV, Kim JE.</t>
  </si>
  <si>
    <t>Korean J Ophthalmol</t>
  </si>
  <si>
    <t>Bae EJ, Kim KR, Tsang SH, Park SP, Chang S.</t>
  </si>
  <si>
    <t>Debellemanière G, Flores M, Tumahai P, Meillat M, Bidaut Garnier M, Delbosc B, Saleh M.</t>
  </si>
  <si>
    <t>Trans Am Ophthalmol Soc</t>
  </si>
  <si>
    <t>Stepien KE, Han DP, Schell J, Godara P, Rha J, Carroll J.</t>
  </si>
  <si>
    <t>Ooto S, Hangai M, Takayama K, Ueda-Arakawa N, Tsujikawa A, Yamashiro K, Oishi A, Hanebuchi M, Yoshimura N.</t>
  </si>
  <si>
    <t>Jacob J, Krivosic V, Paques M, Tadayoni R, Gaudric A.</t>
  </si>
  <si>
    <t>Wang Q, Tuten WS, Lujan BJ, Holland J, Bernstein PS, Schwartz SD, Duncan JL, Roorda A.</t>
  </si>
  <si>
    <t>Ooto S, Hangai M, Takayama K, Arakawa N, Tsujikawa A, Koizumi H, Oshima S, Yoshimura N.</t>
  </si>
  <si>
    <t>Sallo FB, Leung I, Chung M, Wolf-Schnurrbusch UE, Dubra A, Williams DR, Clemons T, Pauleikhoff D, Bird AC, Peto T; MacTel Study Group..</t>
  </si>
  <si>
    <t>Massamba N, Querques G, Lamory B, Querques L, Souied E, Soubrane G.</t>
  </si>
  <si>
    <t>Scoles D, Flatter JA, Cooper RF, Langlo CS, Robison S, Neitz M, Weinberg DV, Pennesi ME, Han DP, Dubra A, Carroll J.</t>
  </si>
  <si>
    <t>Int J Retina Vitreous</t>
  </si>
  <si>
    <t>Soliman MK, Sarwar S, Hanout M, Sadiq MA, Agarwal A, Gulati V, Nguyen QD, Sepah YJ.</t>
  </si>
  <si>
    <t>Duncan JL, Zhang Y, Gandhi J, Nakanishi C, Othman M, Branham KE, Swaroop A, Roorda A.</t>
  </si>
  <si>
    <t>Talcott KE, Ratnam K, Sundquist SM, Lucero AS, Lujan BJ, Tao W, Porco TC, Roorda A, Duncan JL.</t>
  </si>
  <si>
    <t>Sun LW, Johnson RD, Langlo CS, Cooper RF, Razeen MM, Russillo MC, Dubra A, Connor TB Jr, Han DP, Pennesi ME, Kay CN, Weinberg DV, Stepien KE, Carroll J.</t>
  </si>
  <si>
    <t>Menghini M, Lujan BJ, Zayit-Soudry S, Syed R, Porco TC, Bayabo K, Carroll J, Roorda A, Duncan JL.</t>
  </si>
  <si>
    <t>Makiyama Y, Ooto S, Hangai M, Takayama K, Uji A, Oishi A, Ogino K, Nakagawa S, Yoshimura N.</t>
  </si>
  <si>
    <t>Mol Vis</t>
  </si>
  <si>
    <t>Bowne SJ, Sullivan LS, Avery CE, Sasser EM, Roorda A, Duncan JL, Wheaton DH, Birch DG, Branham KE, Heckenlively JR, Sieving PA, Daiger SP.</t>
  </si>
  <si>
    <t>Ratnam K, Carroll J, Porco TC, Duncan JL, Roorda A.</t>
  </si>
  <si>
    <t>Ophthalmic Genet</t>
  </si>
  <si>
    <t>Duncan JL, Biswas P, Kozak I, Navani M, Syed R, Soudry S, Menghini M, Caruso RC, Jeffrey BG, Heckenlively JR, Reddy GB, Lee P, Roorda A, Ayyagari R.</t>
  </si>
  <si>
    <t>Xue B, Choi SS, Doble N, Werner JS.</t>
  </si>
  <si>
    <t>J Opt Soc Am A Opt Image Sci Vis</t>
  </si>
  <si>
    <t>Ratnam K, Västinsalo H, Roorda A, Sankila EM, Duncan JL.</t>
  </si>
  <si>
    <t>J Neurol</t>
  </si>
  <si>
    <t>Gelfand JM, Duncan JL, Racine CA, Gillum LA, Chin CT, Zhang Y, Zhang Q, Wong LJ, Roorda A, Green AJ.</t>
  </si>
  <si>
    <t>Yoon MK, Roorda A, Zhang Y, Nakanishi C, Wong LJ, Zhang Q, Gillum L, Green A, Duncan JL.</t>
  </si>
  <si>
    <t>Eur J Hum Genet</t>
  </si>
  <si>
    <t>Pyo Park S, Hwan Hong I, Tsang SH, Chang S.</t>
  </si>
  <si>
    <t>Razeen MM, Cooper RF, Langlo CS, Goldberg MR, Wilk MA, Han DP, Connor TB Jr, Fishman GA, Collison FT, Sulai YN, Dubra A, Carroll J, Stepien KE.</t>
  </si>
  <si>
    <t>Song H, Rossi EA, Latchney L, Bessette A, Stone E, Hunter JJ, Williams DR, Chung M.</t>
  </si>
  <si>
    <t>Pang CE, Suqin Y, Sherman J, Freund KB</t>
  </si>
  <si>
    <t>Palejwala NV, Gale MJ, Clark RF, Schlechter C, Weleber RG, Pennesi ME.</t>
  </si>
  <si>
    <t>Duncan JL, Talcott KE, Ratnam K, Sundquist SM, Lucero AS, Day S, Zhang Y, Roorda A.</t>
  </si>
  <si>
    <t>Battu R, Akkali MC, Bhanushali D, Srinivasan P, Shetty R, Berendschot TT, Schouten JS, Webers CA.</t>
  </si>
  <si>
    <t>Miyata M, Ooto S, Ogino K, Gotoh N, Morooka S, Makiyama Y, Hasegawa T, Sugahara M, Hata M, Yamashiro K, Yoshimura N.</t>
  </si>
  <si>
    <t>J Ophthalmol</t>
  </si>
  <si>
    <t>Gocho K, Kameya S, Akeo K, Kikuchi S, Usui A, Yamaki K, Hayashi T, Tsuneoka H, Mizota A, Takahashi H.</t>
  </si>
  <si>
    <t>Park SP, Hong IH, Tsang SH, Lee W, Horowitz J, Yzer S, Allikmets R, Chang S.</t>
  </si>
  <si>
    <t>Song H, Latchney L, Williams D, Chung M.</t>
  </si>
  <si>
    <t>Roorda A, Zhang Y, Duncan JL.</t>
  </si>
  <si>
    <t>Godara P, Rha J, Tait DM, McAllister J, Dubis A, Carroll J, Weinberg DV.</t>
  </si>
  <si>
    <t>Invest Ophthalmol Vis Sci.</t>
  </si>
  <si>
    <t>Vision Res</t>
  </si>
  <si>
    <t>McAllister JT, Dubis AM, Tait DM, Ostler S, Rha J, Stepien KE, Summers CG, Carroll J.</t>
  </si>
  <si>
    <t>Marmor MF, Choi SS, Zawadzki RJ, Werner JS.</t>
  </si>
  <si>
    <t>Godara P, Cooper RF, Sergouniotis PI, Diederichs MA, Streb MR, Genead MA, McAnany JJ, Webster AR, Moore AT, Dubis AM, Neitz M, Dubra A, Stone EM, Fishman GA, Han DP, Michaelides M, Carroll J.</t>
  </si>
  <si>
    <t>Doc Ophthalmol</t>
  </si>
  <si>
    <t>Case Rep Ophthalmol Med</t>
  </si>
  <si>
    <t>Akeo K, Kameya S, Gocho K, Kubota D, Yamaki K, Takahashi H.</t>
  </si>
  <si>
    <t>Zhang L, Reyes R, Lee W, Chen CL, Chan L, Sujirakul T, Chang S, Tsang SH.</t>
  </si>
  <si>
    <t>Duncan JL, Ratnam K, Birch DG, Sundquist SM, Lucero AS, Zhang Y, Meltzer M, Smaoui N, Roorda A.</t>
  </si>
  <si>
    <t>Morgan JI, Han G, Klinman E, Maguire WM, Chung DC, Maguire AM, Bennett J.</t>
  </si>
  <si>
    <t>Strauss RW, Dubis AM, Cooper RF, Ba-Abbad R, Moore AT, Webster AR, Dubra A, Carroll J, Michaelides M.</t>
  </si>
  <si>
    <t>Hum Gene Ther</t>
  </si>
  <si>
    <t>ideciyan AV, Hufnagel RB, Carroll J, Sumaroka A, Luo X, Schwartz SB, Dubra A, Land M, Michaelides M, Gardner JC, Hardcastle AJ, Moore AT, Sisk RA, Ahmed ZM, Kohl S, Wissinger B, Jacobson SG.</t>
  </si>
  <si>
    <t>Rossi EA, Achtman RL, Guidon A, Williams DR, Roorda A, Bavelier D, Carroll J.</t>
  </si>
  <si>
    <t>Carroll J, Rossi EA, Porter J, Neitz J, Roorda A, Williams DR, Neitz M.</t>
  </si>
  <si>
    <t>Adv Exp Med Biol</t>
  </si>
  <si>
    <t>Abozaid MA, Langlo CS, Dubis AM, Michaelides M, Tarima S, Carroll J.</t>
  </si>
  <si>
    <t>Langlo CS, Patterson EJ, Higgins BP, Summerfelt P, Razeen MM, Erker LR, Parker M, Collison FT, Fishman GA, Kay CN, Zhang J, Weleber RG, Yang P, Wilson DJ, Pennesi ME, Lam BL, Chiang J, Chulay JD, Dubra A, Hauswirth WW, Carroll J</t>
  </si>
  <si>
    <t>Dubis AM, Cooper RF, Aboshiha J, Langlo CS, Sundaram V, Liu B, Collison F, Fishman GA, Moore AT, Webster AR, Dubra A, Carroll J, Michaelides M.</t>
  </si>
  <si>
    <t>Jpn J Ophthalmol</t>
  </si>
  <si>
    <t>Ueno S, Nakanishi A, Kominami T, Ito Y, Hayashi T, Yoshitake K, Kawamura Y, Tsunoda K, Iwata T, Terasaki H.</t>
  </si>
  <si>
    <t>Genead MA, Fishman GA, Rha J, Dubis AM, Bonci DM, Dubra A, Stone EM, Neitz M, Carroll J.</t>
  </si>
  <si>
    <t>Scoles D, Sulai YN, Langlo CS, Fishman GA, Curcio CA, Carroll J, Dubra A.</t>
  </si>
  <si>
    <t>Carroll J, Choi SS, Williams DR.</t>
  </si>
  <si>
    <t>Ueno S, Nakanishi A, Sayo A, Kominami T, Ito Y, Hayashi T, Tsunoda K, Iwata T, Terasaki H.</t>
  </si>
  <si>
    <t>Langlo CS, Erker LR, Parker M, Patterson EJ, Higgins BP, Summerfelt P, Razeen MM, Collison FT, Fishman GA, Kay CN, Zhang J, Weleber RG, Yang P, Pennesi ME, Lam BL, Chulay JD, Dubra A, Hauswirth WW, Wilson DJ, Carroll J</t>
  </si>
  <si>
    <t>Michaelides M, Rha J, Dees EW, Baraas RC, Wagner-Schuman ML, Mollon JD, Dubis AM, Andersen MK, Rosenberg T, Larsen M, Moore AT, Carroll J.</t>
  </si>
  <si>
    <t>McClements M, Davies WI, Michaelides M, Carroll J, Rha J, Mollon JD, Neitz M, MacLaren RE, Moore AT, Hunt DM.</t>
  </si>
  <si>
    <t>Carroll J, Dubra A, Gardner JC, Mizrahi-Meissonnier L, Cooper RF, Dubis AM, Nordgren R, Genead M, Connor TB Jr, Stepien KE, Sharon D, Hunt DM, Banin E, Hardcastle AJ, Moore AT, Williams DR, Fishman G, Neitz J, Neitz M, Michaelides M.</t>
  </si>
  <si>
    <t>Wagner-Schuman M, Neitz J, Rha J, Williams DR, Neitz M, Carroll J.</t>
  </si>
  <si>
    <t>Makous W, Carroll J, Wolfing JI, Lin J, Christie N, Williams DR.</t>
  </si>
  <si>
    <t>Proc Natl Acad Sci U S A</t>
  </si>
  <si>
    <t>Carroll J, Neitz M, Hofer H, Neitz J, Williams DR.</t>
  </si>
  <si>
    <t>Rha J, Dubis AM, Wagner-Schuman M, Tait DM, Godara P, Schroeder B, Stepien K, Carroll J.</t>
  </si>
  <si>
    <t>Baraas RC, Carroll J, Gunther KL, Chung M, Williams DR, Foster DH, Neitz M.</t>
  </si>
  <si>
    <t>Vincent A, Wright T, Garcia-Sanchez Y, Kisilak M, Campbell M, Westall C, Héon E.</t>
  </si>
  <si>
    <t>Wolfing JI, Chung M, Carroll J, Roorda A, Williams DR.</t>
  </si>
  <si>
    <t>Ito N, Kameya S, Gocho K, Hayashi T, Kikuchi S, Katagiri S, Gekka T, Yamaki K, Takahashi H, Tsuneoka H.</t>
  </si>
  <si>
    <t>Bessho K, Fujikado T, Mihashi T, Yamaguchi T, Nakazawa N, Tano Y.</t>
  </si>
  <si>
    <t>Choi SS, Doble N, Hardy JL, Jones SM, Keltner JL, Olivier SS, Werner JS.</t>
  </si>
  <si>
    <t>Duncan JL, Roorda A, Navani M, Vishweswaraiah S, Syed R, Soudry S, Ratnam K, Gudiseva HV, Lee P, Gaasterland T, Ayyagari R.</t>
  </si>
  <si>
    <t>Scoles D, Sulai YN, Cooper RF, Higgins BP, Johnson RD, Carroll J, Dubra A, Stepien KE.</t>
  </si>
  <si>
    <t>Kay DB, Land ME, Cooper RF, Dubis AM, Godara P, Dubra A, Carroll J, Stepien KE.</t>
  </si>
  <si>
    <t>Nakanishi A, Ueno S, Kawano K, Ito Y, Kominami T, Yasuda S, Kondo M, Tsunoda K, Iwata T, Terasaki H.</t>
  </si>
  <si>
    <t>Ziccardi L, Giannini D, Lombardo G, Serrao S, Dell'Omo R, Nicoletti A, Bertelli M, Lombardo M.</t>
  </si>
  <si>
    <t>Tojo N, Nakamura T, Ozaki H, Oka M, Oiwake T, Hayashi A.</t>
  </si>
  <si>
    <t>Kitaguchi Y, Kusaka S, Yamaguchi T, Mihashi T, Fujikado T.</t>
  </si>
  <si>
    <t>Hirota M, Morimoto T, Kanda H, Lohmann TK, Miyagawa S, Endo T, Miyoshi T, Fujikado T.</t>
  </si>
  <si>
    <t>Paques M, Miloudi C, Kulcsar C, Leseigneur A, Chaumette C, Koch E.</t>
  </si>
  <si>
    <t>Muthiah MN, Gias C, Chen FK, Zhong J, McClelland Z, Sallo FB, Peto T, Coffey PJ, da Cruz L</t>
  </si>
  <si>
    <t>Langlo CS, Flatter JA, Dubra A, Wirostko WJ, Carroll J.</t>
  </si>
  <si>
    <t>Faure C, Gocho K, Le Mer Y, Sahel JA, Paques M, Audo I.</t>
  </si>
  <si>
    <t>Kitaguchi Y, Fujikado T, Kusaka S, Yamaguchi T, Mihashi T, Tano Y.</t>
  </si>
  <si>
    <t>Indian J Ophthalmol</t>
  </si>
  <si>
    <t>Lo Giudice G, Catania AG, Galan A.</t>
  </si>
  <si>
    <t>Ooto S, Hangai M, Takayama K, Sakamoto A, Tsujikawa A, Oshima S, Inoue T, Yoshimura N.</t>
  </si>
  <si>
    <t>Lombardo M, Scarinci F, Giannini D, Pileri M, Ripandelli G, Stirpe M, Lombardo G, Serrao S.</t>
  </si>
  <si>
    <t>Lombardo M, Scarinci F, Ripandelli G, Cupo G, Stirpe M, Serrao S</t>
  </si>
  <si>
    <t>Hansen S, Batson S, Weinlander KM, Cooper RF, Scoles DH, Karth PA, Weinberg DV, Dubra A, Kim JE, Carroll J, Wirostko WJ.</t>
  </si>
  <si>
    <t>Yokota S, Ooto S, Hangai M, Takayama K, Ueda-Arakawa N, Yoshihara Y, Hanebuchi M, Yoshimura N.</t>
  </si>
  <si>
    <t>Ooto S, Hangai M, Takayama K, Ueda-Arakawa N, Hanebuchi M, Yoshimura N.</t>
  </si>
  <si>
    <t>Debellemanière G, Koehl A, Delbosc B, Saleh M.</t>
  </si>
  <si>
    <t>Saleh M, Debellemanière G, Meillat M, Tumahai P, Bidaut Garnier M, Flores M, Schwartz C, Delbosc B.</t>
  </si>
  <si>
    <t>Ra E, Ito Y, Kawano K, Iwase T, Kaneko H, Ueno S, Yasuda S, Kataoka K, Terasaki H.</t>
  </si>
  <si>
    <t>Kitaguchi Y, Fujikado T, Bessho K, Sakaguchi H, Gomi F, Yamaguchi T, Nakazawa N, Mihashi T, Tano Y.</t>
  </si>
  <si>
    <t>BMC Ophthalmol</t>
  </si>
  <si>
    <t>Kaizu Y, Nakao S, Yamaguchi M, Murakami Y, Salehi-Had H, Ishibashi T.</t>
  </si>
  <si>
    <t>Stepien KE, Martinez WM, Dubis AM, Cooper RF, Dubra A, Carroll J.</t>
  </si>
  <si>
    <t>Flatter JA, Cooper RF, Dubow MJ, Pinhas A, Singh RS, Kapur R, Shah N, Walsh RD, Hong SH, Weinberg DV, Stepien KE, Wirostko WJ, Robison S, Dubra A, Rosen RB, Connor TB Jr, Carroll J.</t>
  </si>
  <si>
    <t>Joeres S, Jones SM, Chen DC, Silva D, Olivier S, Fawzi A, Castellarin A, Sadda SR.</t>
  </si>
  <si>
    <t>Wood EH, Leng T, Schachar IH, Karth PA.</t>
  </si>
  <si>
    <t>Han DP, Croskrey JA, Dubis AM, Schroeder B, Rha J, Carroll J.</t>
  </si>
  <si>
    <t>Baraas RC, Gjelle JV, Finstad EB, Jacobsen SB, Gilson SJ.</t>
  </si>
  <si>
    <t>Rodrigues MW, Correa ZM, Say EA, Borges FP, Siqueira RC, Cardillo JA, Jorge R.</t>
  </si>
  <si>
    <t>King BJ, Sapoznik KA, Elsner AE, Gast TJ, Papay JA, Clark CA, Burns SA.</t>
  </si>
  <si>
    <t>Sensors (Basel)</t>
  </si>
  <si>
    <t>Lombardo M, Serrao S, Devaney N, Parravano M, Lombardo G.</t>
  </si>
  <si>
    <t>Curr Diab Rep</t>
  </si>
  <si>
    <t>Deák GG, Schmidt-Erfurth U.</t>
  </si>
  <si>
    <t>Expert Rev Ophthalmol</t>
  </si>
  <si>
    <t>Kostanyan T, Wollstein G, Schuman JS.</t>
  </si>
  <si>
    <t>Prog Retin Eye Res</t>
  </si>
  <si>
    <t>Dong ZM, Wollstein G, Wang B, Schuman JS.</t>
  </si>
  <si>
    <t>Godara P, Dubis AM, Roorda A, Duncan JL, Carroll J.</t>
  </si>
  <si>
    <t>Ophthalmologe</t>
  </si>
  <si>
    <t>Domdei N, Reiniger JL, Pfau M, Charbel Issa P, Holz FG, Harmening WM.</t>
  </si>
  <si>
    <t>Rossi EA, Rangel-Fonseca P, Parkins K, Fischer W, Latchney LR, Folwell MA, Williams DR, Dubra A, Chung MM.</t>
  </si>
  <si>
    <t>Arichika S, Uji A, Ooto S, Miyamoto K, Yoshimura N.</t>
  </si>
  <si>
    <t>Takayama K, Ooto S, Hangai M, Arakawa N, Oshima S, Shibata N, Hanebuchi M, Inoue T, Yoshimura N.</t>
  </si>
  <si>
    <t>Lu Y, Bernabeu MO, Lammer J, Cai CC, Jones ML, Franco CA, Aiello LP, Sun JK.</t>
  </si>
  <si>
    <t>Sampson DM, Alonso-Caneiro D, Chew AL, Lamey T, McLaren T, De Roach J, Chen FK.</t>
  </si>
  <si>
    <t>Opt Lett</t>
  </si>
  <si>
    <t>Polans J, Cunefare D, Cole E, Keller B, Mettu PS, Cousins SW, Allingham MJ, Izatt JA, Farsiu S.</t>
  </si>
  <si>
    <t>Klinische Monatsblätter</t>
  </si>
  <si>
    <t>Rodrigues MW, Say EA, Shields CL, Jorge R</t>
  </si>
  <si>
    <t>Adaptive Optics of Small Choroidal Melanoma</t>
  </si>
  <si>
    <t>Visualization of Photoreceptors in Birdshot Chorioretinopathy Using Adaptive Optics Scanning Laser Ophthalmoscopy: A Pilot Study</t>
  </si>
  <si>
    <t>Khanna S, Nesper PL, Koreishi AF, Goldstein DA, Fawzi AA</t>
  </si>
  <si>
    <t>N = 16 patients</t>
  </si>
  <si>
    <t>Using AO-SLO, one instance of subclinical photoreceptor disruption not seen on SD-OCT was found.</t>
  </si>
  <si>
    <t>Chen FK, Chew AL, Zhang D, Chen SC, Chelva E, Chandrasekera E, Koay EM, Forrester J, McLenachan S</t>
  </si>
  <si>
    <t>Acute progressive paravascular placoid neuroretinopathy with negative-type electroretinography in paraneoplastic retinopathy</t>
  </si>
  <si>
    <t xml:space="preserve">HLA-A29+ </t>
  </si>
  <si>
    <t>Autoimmune retinopathy (acute paraneoplastic)</t>
  </si>
  <si>
    <t>A spectrum of autoreactive anti-retinal antibodies is associated with a unique phenotype of acute progressive paravascular placoid neuroretinopathy resulting in degeneration of photoreceptor cells, inner retinal dysfunction and classic electronegative ERG in paraneoplastic retinopathy.</t>
  </si>
  <si>
    <t>Zhang Y, Wang X, Godara P, Zhang T, Clark ME, Witherspoon CD, Spaide RF, Owsley C, Curcio CA</t>
  </si>
  <si>
    <t>Hasegawa T, Ooto S, Makiyama Y, Hata M, Miyamoto K, Yoshimura N</t>
  </si>
  <si>
    <t>CIRCINATE PARTITION-LIKE FINDINGS ON CONE MOSAIC IMAGED BY ADAPTIVE OPTICS SCANNING LASER OPHTHALMOSCOPY IN EYES WITH INNER NUCLEAR LAYER MICROCYSTIC CHANGES</t>
  </si>
  <si>
    <t>Manifestion of dark, partition-like areas in the cone mosaic on AO-SLO images. Microcystic lesions in the INL may affect the images of the cone mosaic.</t>
  </si>
  <si>
    <t>Cones, Microcystic lesions</t>
  </si>
  <si>
    <t>N = 6 eyes of 4 patients</t>
  </si>
  <si>
    <t>dot subretinal drusenoid deposits</t>
  </si>
  <si>
    <t>Adaptive optics scanning laser ophthalmoscopy reveals that dot SDD, like drusen, are dynamic. Dynamism, the absolute value of the areas affected by new and regressed lesions, ranged from 0.7% to 9.3%.</t>
  </si>
  <si>
    <t>Birdshot chorioretinopathy</t>
  </si>
  <si>
    <t>Obata R, Yanagi Y</t>
  </si>
  <si>
    <t>MULTIMODAL IMAGING OF ACUTE EXUDATIVE POLYMORPHOUS VITELLIFORM MACULOPATHY WITH OPTICAL COHERENCE TOMOGRAPHY ANGIOGRAPHY AND ADAPTIVE OPTICS SCANNING LASER OPHTHALMOSCOPY</t>
  </si>
  <si>
    <t>Skondra D, Nesper PL, Fawzi AA</t>
  </si>
  <si>
    <t>Outcomes in Autoimmune Retinopathy Patients Treated With Rituximab.</t>
  </si>
  <si>
    <t>Davoudi S, Ebrahimiadib N, Yasa C, Sevgi DD, Roohipoor R, Papavasilieou E, Comander J, Sobrin L</t>
  </si>
  <si>
    <t>Onishi AC, Nesper PL, Fawzi AA</t>
  </si>
  <si>
    <t>Adaptive Optics Scanning Laser Ophthalmoscopy and Multimodal Imaging of Peau D'Orange in Pseudoxanthoma Elasticum</t>
  </si>
  <si>
    <t>Automated measurements of human cone photoreceptor density in healthy and degenerative retina by region-based segmentation</t>
  </si>
  <si>
    <t>Miyagawa S, Fukuyama H, Hirota M, Yamaguchi T, Kitamura K, Endo T, Kanda H, Morimoto T, Fujikado T</t>
  </si>
  <si>
    <t>Luo T, Gast TJ, Vermeer TJ, Burns SA.</t>
  </si>
  <si>
    <t>Retinal Vascular Branching in Healthy and Diabetic Subjects</t>
  </si>
  <si>
    <t>Duan A, Bedggood PA, Metha AB, Bui BV</t>
  </si>
  <si>
    <t>Reactivity in the human retinal microvasculature measured during acute gas breathing provocations</t>
  </si>
  <si>
    <t>Optical coherence tomography angiography showed normal retinal and choroidal vasculature, whereas adaptive optics scanning laser ophthalmoscopy showed circular focal "target" lesions at the level of the photoreceptors in the area of foveal detachment.</t>
  </si>
  <si>
    <t>N = 1 asymptomatic patient</t>
  </si>
  <si>
    <t>Structural abnormalities at the level of Bruch's membrane, likely a result of calcification, correlate with the characteristic "orange peel" pattern known as peau d'orange.</t>
  </si>
  <si>
    <t>Rituximab</t>
  </si>
  <si>
    <t>Autoimmune Retinopathy (AIR)</t>
  </si>
  <si>
    <t>Visual acuity was stable or improved in a majority of AIR patients while they were being treated with rituximab. OCT and ERG parameters, as well as AO-SLO cone densities, were stable during treatment.</t>
  </si>
  <si>
    <t>N = 15 healthy, N = 3 (macular dystrophy, RP, AZOOR)</t>
  </si>
  <si>
    <t>Acute exudative polymorphous vitelliform maculopathy (AEPVM)</t>
  </si>
  <si>
    <t>Pseudoxanthoma elasticum</t>
  </si>
  <si>
    <t>Macular dystrophy, Retinitis Pigmentosa (RP) and Acute zonal occult outer retinopathy (AZOOR)</t>
  </si>
  <si>
    <t xml:space="preserve">The presented algorithm is more stable than conventional methods in cases of non-periodical photoreceptor structures such as the affected retinal area. </t>
  </si>
  <si>
    <t>N = 17 patients, N = 26 healthy</t>
  </si>
  <si>
    <t>The relation between parent and daughter branch diameters changes in diabetes, but the branching angles do not.</t>
  </si>
  <si>
    <t>The magnitude of these proportional changes implies that the capillary beds themselves play an important role in the retinal response to changes in carbon dioxide levels.</t>
  </si>
  <si>
    <t>effects of altered gas-breathing conditions</t>
  </si>
  <si>
    <t>Small choroidal melanoma</t>
  </si>
  <si>
    <t>Roorda A, Duncan JL</t>
  </si>
  <si>
    <t>Annu Rev Vis Sci.</t>
  </si>
  <si>
    <t>Adaptive optics ophthalmoscopy</t>
  </si>
  <si>
    <t>Age-related Macular Degeneration(AMD), Diabetes, Glaucoma, Macular Telangiectasia</t>
  </si>
  <si>
    <t>Structure-functional correlation using adaptive optics, OCT, and microperimetry in a case of occult macular dystrophy</t>
  </si>
  <si>
    <t>Viana KÍ, Messias A, Siqueira RC, Rodrigues MW, Jorge R</t>
  </si>
  <si>
    <t>Arq Bras Oftalmol</t>
  </si>
  <si>
    <t>Effects of carotid baroreceptor stimulation on retinal arteriole remodeling evaluated with adaptive optics camera in resistant hypertensive patients</t>
  </si>
  <si>
    <t>Ann Cardiol Angeiol (Paris)</t>
  </si>
  <si>
    <t>Gallo A, Rosenbaum D, Kanagasabapathy C, Girerd X</t>
  </si>
  <si>
    <t>Baroreceptor activation therapy</t>
  </si>
  <si>
    <t>N = 5 RH-patients (treated), N = 21 hypertension patients (untreated)</t>
  </si>
  <si>
    <t>While a reverse eutrophic remodeling was observed in patients undergoing a standard-antihypertensive treatment, hypotrophic changes were found in RH patients undergoing baroreceptor activation therapy.</t>
  </si>
  <si>
    <t>This here reported close topographical correspondence between the functional and structurally damaged retina is important because it might help to differentiate OMD from other macular dystrophies such as Stargardt disease, in which this correlation might be absent.</t>
  </si>
  <si>
    <t>Letter to the editor</t>
  </si>
  <si>
    <t>Acta Ophthalmol.</t>
  </si>
  <si>
    <t>Adaptive optics: a tool for screening hydroxychloroquine-induced maculopathy?</t>
  </si>
  <si>
    <t>N = 38</t>
  </si>
  <si>
    <t>Diameter Changes of Retinal Vessels in Diabetic Retinopathy</t>
  </si>
  <si>
    <t>Babeau F, Busetto T, Hamel C, Villain M Daien V</t>
  </si>
  <si>
    <t>Outer retinal reflectivity on en-face optical coherence tomography correlates well with photoreceptor density. This cone density estimation method based on retinal reflectivity could have interesting applications in the exploration and management of maculopathies.</t>
  </si>
  <si>
    <t>Quantitative analysis of photoreceptor layer reflectivity on en-face optical coherence tomography as an estimator of cone density</t>
  </si>
  <si>
    <t>Graefes Arch Clin Exp Ophthalmol.</t>
  </si>
  <si>
    <t>Saleh M, Flores M, Gauthier AS, Elphege E, Delbosc B</t>
  </si>
  <si>
    <t>N = 9 eyes of 6 patients</t>
  </si>
  <si>
    <t>Maculopathies</t>
  </si>
  <si>
    <t>Testing of cone counting algorithm for OCT</t>
  </si>
  <si>
    <t>Transl Vis Sci Technol.</t>
  </si>
  <si>
    <t>Hood DC, Lee D, Jarukasetphon R, Nunez J, Mavrommatis MA, Rosen RB, Ritch R, Dubra A, Chui TYP</t>
  </si>
  <si>
    <t>Progression of Local Glaucomatous Damage Near Fixation as Seen with Adaptive Optics Imaging</t>
  </si>
  <si>
    <t>N = 6 eyes (5 patients)</t>
  </si>
  <si>
    <t>Progressive changes in RNF bundles associated with deep defects on 10-2 VFs can be seen within about 1 year with AO-SLO imaging. Subtle thinning of regions with RNF bundles is not easy to see with current AO-SLO technology, and may be better followed with OCT.</t>
  </si>
  <si>
    <t>Glaucoma (open angle)</t>
  </si>
  <si>
    <t>Retinal Blood Flow Velocity Change in Parafoveal Capillary after Topical Tafluprost Treatment in Eyes with Primary Open-angle Glaucoma</t>
  </si>
  <si>
    <t>topical tafluprost treatment</t>
  </si>
  <si>
    <t>The results reveal that tafluprost may not only lower IOP but may also improve retinal circulation in POAG eyes and AOSLO may be useful to evaluate retinal circulatory change after treatment.</t>
  </si>
  <si>
    <t>Evaluation of imaging method and cone counts</t>
  </si>
  <si>
    <t>N = 12 STGD patients, N = 8 RPGR patients</t>
  </si>
  <si>
    <t>Stargardt disease (STGD) and retinitis pigmentosa GTPase regulator (RPGR)-associated retinopathy</t>
  </si>
  <si>
    <t>Split-detector AO-SLO greatly improved the reliability and repeatability of cone density measurements in both disorders and will be valuable for natural history studies and clinical trials using AO-SLO. However, it appears that these indices may be disease dependent.</t>
  </si>
  <si>
    <t>Tanna P, Kasilian M, Strauss R, Tee J, Kalitzeos A, Tarima S3, Visotcky A, Dubra A, Carroll J, Michaelides M</t>
  </si>
  <si>
    <t>Reliability and Repeatability of Cone Density Measurements in Patients With Stargardt Disease and RPGR-Associated Retinopathy</t>
  </si>
  <si>
    <t>N = 85 control, N = 54 diabetic</t>
  </si>
  <si>
    <t>The foveal cone mosaic can show localized areas of dark cones that persist over time, that apparently correspond to either missing or nonreflecting cones, and may be related to local retinal ischemia. All participants with these localized defects had alterations in the juxtafoveal capillary network.</t>
  </si>
  <si>
    <t>Sawides L, Sapoznik KA, de Castro A, Walker BR1, Gast TJ, Elsner AE, Burns SA</t>
  </si>
  <si>
    <t>Alterations to the Foveal Cone Mosaic of Diabetic Patients</t>
  </si>
  <si>
    <t>Comparison of lercanidipine plus hydrochlorothiazide vs. lercanidipine plus enalapril on micro and macrocirculation in patients with mild essential hypertension</t>
  </si>
  <si>
    <t>Intern Emerg Med.</t>
  </si>
  <si>
    <t>Hypertension</t>
  </si>
  <si>
    <t>N = 30 patients</t>
  </si>
  <si>
    <t>N = 15: lercanidipine + enalapril, N = 15: lercanidipine + hydrochlorothiazide</t>
  </si>
  <si>
    <t>De Ciuceis C, Salvetti M, Paini A, Rossini C, Muiesan ML, Duse S, Caletti S, Coschignano MA, Semeraro F, Trapletti V, Bertacchini F, Brami V, Petelca A, Agabiti Rosei E, Rizzoni D, Agabiti Rosei C</t>
  </si>
  <si>
    <t>Doc Ophthalmol.</t>
  </si>
  <si>
    <t>Perifoveal interdigitation zone loss in hydroxychloroquine toxicity leads to subclinical bull's eye lesion appearance on near-infrared reflectance imaging</t>
  </si>
  <si>
    <t>High Resolution Imaging in male germ cell associated kinase (MAK)-related Retinal Degeneration</t>
  </si>
  <si>
    <t>Am J Ophthalmol.</t>
  </si>
  <si>
    <t>Lew YJ, Rinella N, Qin J, Chiang J, Moore AT, Porco TC, Roorda A, Duncan JL</t>
  </si>
  <si>
    <t>Phenotypic diversity in autosomal-dominant cone-rod dystrophy elucidated by adaptive optics retinal imaging</t>
  </si>
  <si>
    <t>Br J Ophthalmol.</t>
  </si>
  <si>
    <t>Song H, Rossi EA, Stone E, Latchney L, Williams D, Dubra A, Chung M</t>
  </si>
  <si>
    <t>Dysflective cones: Visual function and cone reflectivity in long-term follow-up of acute bilateral foveolitis</t>
  </si>
  <si>
    <t>Am J Ophthalmol Case Rep.</t>
  </si>
  <si>
    <t>Tu JH, Foote KG, Lujan BJ, Ratnam K, Qin J, Gorin MB, Cunningham ET Jr, Tuten WS, Duncan JL, Roorda A</t>
  </si>
  <si>
    <t>Pedersen HR, Gilson SJ, Dubra A, Munch IC, Larsen M, Baraas RC</t>
  </si>
  <si>
    <t>Multimodal imaging of small hard retinal drusen in young healthy adults</t>
  </si>
  <si>
    <t>Kaizu Y, Nakao S, Wada I, Yamaguchi M, Fujiwara K, Yoshida S, Hisatomi T, Ikeda Y, Hayami T, Ishibashi T, Sonoda KH</t>
  </si>
  <si>
    <t>Photoreceptor-Based Biomarkers in AOSLO Retinal Imaging</t>
  </si>
  <si>
    <t>Method testing</t>
  </si>
  <si>
    <t>Litts KM, Cooper RF, Duncan JL, Carroll J</t>
  </si>
  <si>
    <t>Photoreceptor assessment using adaptive optics in resolved central serous chorioretinopathy</t>
  </si>
  <si>
    <t>Meirelles ALB, Rodrigues MW, Guirado AF, Jorge R</t>
  </si>
  <si>
    <t>Arq Bras Oftalmol.</t>
  </si>
  <si>
    <t>Adaptive optics imaging of inherited retinal diseases</t>
  </si>
  <si>
    <t>Georgiou M, Kalitzeos A, Patterson EJ, Dubra A, Carroll J, Michaelides M</t>
  </si>
  <si>
    <t>N = 6 patients with rod-cone degeneration and disease-causing mutations in MAK, N = 5 healthy</t>
  </si>
  <si>
    <t>Multimodal imaging illustrated pathology in the area surrounding the NIR bull’s eye, characterized by reduced reflectance, wave-guiding cone density and retinal function.</t>
  </si>
  <si>
    <t>bull's eye lesion, cones</t>
  </si>
  <si>
    <t>GUCA1A</t>
  </si>
  <si>
    <t>N = 9 (affected), N = 3 (unaffectd)</t>
  </si>
  <si>
    <t>A mutation in GUCA1A does not lead to the same degree of AD-CRD in all patients. Modifying factors may mitigate or augment disease severity, leading to different retinal cellular phenotypes.</t>
  </si>
  <si>
    <t>Small hard macular drusen</t>
  </si>
  <si>
    <t>N = 97 participants (21 affected)</t>
  </si>
  <si>
    <t>Drusen, Cones</t>
  </si>
  <si>
    <t>Retinal vascular networks</t>
  </si>
  <si>
    <t>N = 16 healthy</t>
  </si>
  <si>
    <t>In cases requiring accurate and detailed retinal vasculature observation, AO-SLO might be useful for evaluating retinal vascular lesions as a supportive imaging method of OCTA.</t>
  </si>
  <si>
    <t>Case Report</t>
  </si>
  <si>
    <t>Adaptive optics (AO) imaging demonstrated lower density, spacing, and changes in the photoreceptor mosaic pattern, suggesting that CSC may cause damage to cones after clinical recovery.</t>
  </si>
  <si>
    <t>Inherited retinal diseases</t>
  </si>
  <si>
    <t>AO ophthalmoscopy offers invaluable identification of structural detail on a cellular level, with several studies described herein exploring correlation between structure and function. Evolving AO-guided retinal sensitivity assessments (‘nanoperimerty’) will better allow correlation between cellular imaging and functional testing with exquisite retinotopic precision.</t>
  </si>
  <si>
    <t>acute bilateral foveolitis</t>
  </si>
  <si>
    <t>Fundus-referenced vision testing is a useful tool to indicate the presence of cones that may be amenable to recovery or response to experimental therapies despite not being visible on confocal AOSLO or SD-OCT images.</t>
  </si>
  <si>
    <t>cone-rod dystrophy (autosomal-dominant)</t>
  </si>
  <si>
    <t>Recovery of macular cone photoreceptors in Vogt-Koyanagi-Harada disease</t>
  </si>
  <si>
    <t>Imaging of Retinal Vascular Layers: Adaptive Optics Scanning Laser Ophthalmoscopy Versus Optical Coherence Tomography Angiography</t>
  </si>
  <si>
    <t>Vogt-Koyanagi-Harada (VKH) disease</t>
  </si>
  <si>
    <t>high-dose corticosteroid treatment</t>
  </si>
  <si>
    <t>treatment study</t>
  </si>
  <si>
    <t>N = 8 patients (16 eyes), N = 30 healthy (control)</t>
  </si>
  <si>
    <t>Kalitzeos A, Samra R, Kasilian M, Tee JJL, Strampe M, Langlo C, Webster AR, Dubra A, Carroll J, Michaelides M</t>
  </si>
  <si>
    <t>CELLULAR IMAGING OF THE TAPETAL-LIKE REFLEX IN CARRIERS OF RPGR-ASSOCIATED RETINOPATHY</t>
  </si>
  <si>
    <t>N = 9 patients, N = 3 healthy</t>
  </si>
  <si>
    <t>RPGR-associated retinopathy</t>
  </si>
  <si>
    <t>tapetal-like reflex areas</t>
  </si>
  <si>
    <t>Retin Cases Brief Rep.</t>
  </si>
  <si>
    <t>MULTIMODAL IMAGING OF POSTERIOR POLAR ANNULAR CHOROIDAL DYSTROPHY</t>
  </si>
  <si>
    <t>longitudinal study: 3 years</t>
  </si>
  <si>
    <t>Longitudinal follow-up of PPACD showed progression of the paravascular atrophy of the pigment epithelium. Foveal cone photoreceptors can be reduced even in the presence of preserved visual acuity.</t>
  </si>
  <si>
    <t>Posterior polar annular choroidal dystrophy</t>
  </si>
  <si>
    <t>Cones, Paravascular system (FAF)</t>
  </si>
  <si>
    <t>Onishi AC, Roberts PK, Jampol LM, Nesper PL, Fawzi AA.</t>
  </si>
  <si>
    <t>CHARACTERIZATION AND CORRELATION OF "JAMPOL DOTS" ON ADAPTIVE OPTICS WITH FOVEAL GRANULARITY ON CONVENTIONAL FUNDUS IMAGING</t>
  </si>
  <si>
    <t>N = 7 eyes of 6 patients (all female)</t>
  </si>
  <si>
    <t>Hyperreflective lesions (visible on AO-SLO), "Jampol dots," are the foveal corollaries of the same process associated with the classic "dot" lesions in MEWDS. The authors propose that material is accumulating at the level of the retinal pigment epithelium, based on the intact photoreceptor mosaic on AO-SLO .</t>
  </si>
  <si>
    <t>Zhang B, Li N, Kang J, He Y, Chen XM</t>
  </si>
  <si>
    <t>Int J Ophthalmol.</t>
  </si>
  <si>
    <t>Adaptive optics scanning laser ophthalmoscopy in fundus imaging, a review and update</t>
  </si>
  <si>
    <t>Comparison with conventional imaging methods and other AO rechniques. Current research situation in AO-SLO and future research directions.</t>
  </si>
  <si>
    <t>Sun LW, Carroll J, Lujan BJ</t>
  </si>
  <si>
    <t>Photoreceptor disruption and vision loss associated with central serous retinopathy</t>
  </si>
  <si>
    <t>Pathologic alterations in photoreceptor microanatomy underlie residual visual acuity deficits. Observations of missing cones correlated well across all imaging modalities in the fovea and the temporal parafoveal region of missing cones.</t>
  </si>
  <si>
    <t>J Diabetes Res.</t>
  </si>
  <si>
    <t>Acute Solar Retinopathy Imaged With Adaptive Optics, Optical Coherence Tomography Angiography, and En Face Optical Coherence Tomography</t>
  </si>
  <si>
    <t>Wu CY, Jansen ME, Andrade J, Chui TYP, Do AT, Rosen RB, Deobhakta A</t>
  </si>
  <si>
    <t>JAMA Ophthalmol.</t>
  </si>
  <si>
    <t>Acute solar retinopathy</t>
  </si>
  <si>
    <t>The shape of the lesion on adaptive optics and en face OCT images of the left eye corresponded to the shape of the scotoma drawn by the patient on Amsler grid. Acute solar retinopathy can present with foveal cone photoreceptor mosaic disturbances on AO-SLO imaging. Corresponding reflectivity changes can be seen on en face OCT, especially in the middle and outer retina.</t>
  </si>
  <si>
    <t>POC1B</t>
  </si>
  <si>
    <t>Cone Dystrophy</t>
  </si>
  <si>
    <t>The cone dystrophy associated with POC1B variants has features similar to achromatopsia, and genetic analyses is useful in discriminating these two diseases.</t>
  </si>
  <si>
    <t>Kominami A, Ueno S, Kominami T, Nakanishi A, Ito Y, Fujinami K, Tsunoda K, Hayashi T, Kikuchi S, Kameya S, Iwata T, Terasaki H</t>
  </si>
  <si>
    <t>Ophthalmic Genet.</t>
  </si>
  <si>
    <t>Case of Cone Dystrophy with Normal Fundus Appearance Associated with Biallelic POC1B Variants</t>
  </si>
  <si>
    <t>Retinopathy/ Macular degeneration</t>
  </si>
  <si>
    <t>Khan KN, Kasilian M, Mahroo OAR, Tanna P, Kalitzeos A, Robson AG, Tsunoda K, Iwata T, Moore AT, Fujinami K, Michaelides M</t>
  </si>
  <si>
    <t>Early Patterns of Macular Degeneration in ABCA4-Associated Retinopathy</t>
  </si>
  <si>
    <t>N = 8 children</t>
  </si>
  <si>
    <t>Distribution of cone density, spacing and arrangement in adult healthy retinas with adaptive optics flood illumination</t>
  </si>
  <si>
    <t>Legras R, Gaudric A, Woog K</t>
  </si>
  <si>
    <t>N = 109 healthy</t>
  </si>
  <si>
    <t>Cone measurements of adult healthy retinas</t>
  </si>
  <si>
    <t>THREE-DIMENSIONAL ANALYSIS OF RETINAL MICROANEURYSMS WITH ADAPTIVE OPTICS OPTICAL COHERENCE TOMOGRAPHY</t>
  </si>
  <si>
    <t>retinal microaneurysms</t>
  </si>
  <si>
    <t>N = 15 eyes (10 patients)</t>
  </si>
  <si>
    <t>Adaptive optics OCT imaging revealed that MAs located in the inner nuclear layer were connected to the intermediate and/or deep capillary plexus.</t>
  </si>
  <si>
    <t>Sonja G. Karst, Matthias Salas, Julia Hafner, Christoph Scholda, Wolf-Dieter Vogl, Wolfgang Drexler, Michael Pircher, Ursula Schmidt-Erfurth</t>
  </si>
  <si>
    <t>DIRECTIONAL VARIABILITY OF FUNDUS REFLECTANCE IN ACUTE MACULAR NEURORETINOPATHY: EVIDENCE FOR A CONTRIBUTION OF THE STILES-CRAWFORD EFFECT</t>
  </si>
  <si>
    <t>The characteristic fundus abnormalities of acute macular neuroretinopathy may show a strong directional variability. The Stiles–Crawford effect may be an important factor in signs and symptoms of acute macular neuroretinopathy.</t>
  </si>
  <si>
    <t>Caroline Bottin, Kate Grieve, Florence Rossant, Alexandre Pedinielli, Sarah Mrejen, Michel Paques</t>
  </si>
  <si>
    <t>Modi A, Mehta RA, Yadav NK</t>
  </si>
  <si>
    <t>autologous internal limiting membrane (ILM) "chunk" transplantation</t>
  </si>
  <si>
    <t>Case report</t>
  </si>
  <si>
    <t>autologous ILM "chunk" transplantation provides an additional therapeutic option in treatment of ODPM with large outer macular defect.</t>
  </si>
  <si>
    <t>Multimodal Imaging in Diabetic Macular Edema</t>
  </si>
  <si>
    <t>Dhariana Acón, Lihteh Wu</t>
  </si>
  <si>
    <t>Asia Pac J Ophthalmol (Phila)</t>
  </si>
  <si>
    <t>Emerging imaging modalities include fundus autofluorescence, OCT angiography, and adaptive optics. Technological advances in imaging of the posterior segment of the eye have enabled ophthalmologists to develop hypotheses about pathological mechanisms of disease, monitor disease progression, and assess response to treatment.</t>
  </si>
  <si>
    <t>Diabetic Macular Edema</t>
  </si>
  <si>
    <t>Optic disc pit maculopathy</t>
  </si>
  <si>
    <t>Acute macular neuroretinopathy</t>
  </si>
  <si>
    <t>Diabetes</t>
  </si>
  <si>
    <t>Rizzoni D, Agabiti Rosei C, De Ciuceis C, Semeraro F, Rizzoni M, Docchio F</t>
  </si>
  <si>
    <t>Am J Hypertens.</t>
  </si>
  <si>
    <t>New Methods to Study the Microcirculation</t>
  </si>
  <si>
    <t>Active Cone Regeneration Following Autologous Internal Limiting Membrane 'Chunk' Transplantation in Optic Disc Pit-Associated Maculopathy</t>
  </si>
  <si>
    <t>Methods to Study the Microcirculation</t>
  </si>
  <si>
    <t>Nerve fibers</t>
  </si>
  <si>
    <t>Nerve fiber bundles</t>
  </si>
  <si>
    <t>Nerve fibers, Raphe</t>
  </si>
  <si>
    <t>Mwanza JC, Budenz DL</t>
  </si>
  <si>
    <t>Curr Opin Ophthalmol.</t>
  </si>
  <si>
    <t>New developments in optical coherence tomography imaging for glaucoma</t>
  </si>
  <si>
    <t>Yanoga F, Gentile RC, Chui TYP, Freund KB, Fell M, Dolz-Marco R, Rosen RB</t>
  </si>
  <si>
    <t>SILDENAFIL CITRATE INDUCED RETINAL TOXICITY-ELECTRORETINOGRAM, OPTICAL COHERENCE TOMOGRAPHY, AND ADAPTIVE OPTICS FINDINGS</t>
  </si>
  <si>
    <t>Continued improvements in OCT technology is both enhancing our understanding of glaucoma and improving our ability to manage the disease. Adaptive optics helps visualize individual RNFL bundles and measure their widths.</t>
  </si>
  <si>
    <t>Sildenafil citrate induced reitnal toxicity</t>
  </si>
  <si>
    <t>N = 1, case report</t>
  </si>
  <si>
    <t>Sildenafil citrate is a widely used erectile dysfunction medication that is typically associated with transient visual symptoms in normal dosage. At high dosage, sildenafil citrate can lead to persistent retinal toxicity in certain individuals.</t>
  </si>
  <si>
    <t>[French paper, journal]</t>
  </si>
  <si>
    <t>Nerve fibers, minimum distance band</t>
  </si>
  <si>
    <t>POEMS-Syndrom</t>
  </si>
  <si>
    <t>Low-reflective dots were detected in AO images of eyes with serous retinal detachment secondary to POEMS syndrome. Three months after hematological treatment, both hyperreflective foci in the optical coherence tomography images and the low-reflective dots in the AO images disappeared.</t>
  </si>
  <si>
    <t>hematological treatment (triamcinolone acetonide (Kenacort-A), prednisolone and thalidomide)</t>
  </si>
  <si>
    <t>Tomita R, Sekiryu T, Shintake H, Saito K</t>
  </si>
  <si>
    <t>RETINAL MICROSTRUCTURE IN POEMS SYNDROME</t>
  </si>
  <si>
    <t>The introduction of OCT angiography provides additional structural and functional measures for glaucoma management. Adaptive optics helps visualize individual RNFL bundles and measure their widths.</t>
  </si>
  <si>
    <t>N = 41 (12 control, 12 hypertensive lean, 9 normal obese, 8 hypertensive obese)</t>
  </si>
  <si>
    <t>Method comparison</t>
  </si>
  <si>
    <t>Adaptive optics has a substantial advantage over SLDF in terms of evaluation of microvascular morphology, as WLR measured with adaptive optics is more closely correlated with the M/L of subcutaneous small arteries.</t>
  </si>
  <si>
    <t>J Hypertens.</t>
  </si>
  <si>
    <t>Comparison between invasive and noninvasive techniques of evaluation of microvascular structural alterations</t>
  </si>
  <si>
    <t>CEP250 mutations associated with mild cone-rod dystrophy and sensorineural hearing loss in a Japanese family</t>
  </si>
  <si>
    <t>Kubota D, Gocho K, Kikuchi S, Akeo K, Miura M, Yamaki K, Takahashi H, Kameya S</t>
  </si>
  <si>
    <t>CEP250</t>
  </si>
  <si>
    <t>Cone-rod dystrophy</t>
  </si>
  <si>
    <t>The data indicate that mutations of CEP250 can cause mild CRD and SNHL in Japanese patients. Because the ophthalmological phenotypes were very mild, high-resolution retinal imaging analysis, such as AO, will be helpful in diagnosing CEP250-associated disease.</t>
  </si>
  <si>
    <t>N = 3 patients, N = 34 healthy</t>
  </si>
  <si>
    <t>Int J Endocrinol.</t>
  </si>
  <si>
    <t>Characterization of In Vivo Retinal Lesions of Diabetic Retinopathy Using Adaptive Optics Scanning Laser Ophthalmoscopy</t>
  </si>
  <si>
    <t>Microvasculature, lesions</t>
  </si>
  <si>
    <t>N = 34 (28 type 1)</t>
  </si>
  <si>
    <t>Stargardt disease</t>
  </si>
  <si>
    <t>A thorough comparison of this new method with current state-of-the-art methods demonstrated that the proposed approach is both more accurate and appreciably faster in localizing cones. As further validation to the method’s robustness, is was demonstrated that it can be successfully applied to images of retinas with pathologies not present in the training data: achromatopsia, and retinitis pigmentosa.</t>
  </si>
  <si>
    <t>N = 8 patients, N = 17 healthy</t>
  </si>
  <si>
    <t>Davidson B, Kalitzeos, Carroll, Dubra, Ourselin S, Michaelides, Bergeles C</t>
  </si>
  <si>
    <t>Sci Rep.</t>
  </si>
  <si>
    <t>Automatic Cone Photoreceptor Localisation in Healthy and Stargardt Afflicted Retinas Using Deep Learning</t>
  </si>
  <si>
    <t>Method Evaluation</t>
  </si>
  <si>
    <t>interobserver reliability for cone counting</t>
  </si>
  <si>
    <t>Morgan JIW, Vergilio GK, Hsu J, Dubra A, Cooper RF</t>
  </si>
  <si>
    <t>The Reliability of Cone Density Measurements in the Presence of Rods</t>
  </si>
  <si>
    <t>Foote KG, Loumou P, Griffin S, Qin J, Ratnam K, Porco TC, Roorda A, Duncan JL</t>
  </si>
  <si>
    <t>Relationship Between Foveal Cone Structure and Visual Acuity Measured With Adaptive Optics Scanning Laser Ophthalmoscopy in Retinal Degeneration</t>
  </si>
  <si>
    <t>Various Inherited retinal degenerations</t>
  </si>
  <si>
    <t>Cones (Structure &amp; Function!)</t>
  </si>
  <si>
    <t>VA and foveal cone spacing were weakly correlated until cones were reduced by 40% to 43% below normal. The relationship suggests that VA is an insensitive measure of foveal cone survival; cone spacing may be a more sensitive measure of cone loss.</t>
  </si>
  <si>
    <t>Paques M, Meimon S, Rossant F, Rosenbaum D, Mrejen S, Sennlaub F, Grieve K</t>
  </si>
  <si>
    <t>Cone matching algorithm for longitudinal studies</t>
  </si>
  <si>
    <t>Liu J, Jung H, Tam J</t>
  </si>
  <si>
    <t>Med Image Comput Comput Assist Interv</t>
  </si>
  <si>
    <t>Accurate Correspondence of Cone Photoreceptor Neurons in the Human Eye Using Graph Matching Applied to Longitudinal Adaptive Optics Images</t>
  </si>
  <si>
    <t>The framework was robust to differences in the amount of overlap between image pairs. Evaluation on a test dataset showed that the matching accuracy remained at 98% on approximately 3400 neuron correspondences, despite image quality degradation, illumination variation, large image deformation, and edge artifacts.</t>
  </si>
  <si>
    <t>Inner Retinal Changes in Primary Open Angle Glaucoma Revealed through Adaptive Optics Optical Coherence Tomography</t>
  </si>
  <si>
    <t>J Glaucoma</t>
  </si>
  <si>
    <t>Wells-Gray EM, Choi SS, Slabaugh M, Weber P, Doble N</t>
  </si>
  <si>
    <t>Primary Open Angle Glaucoma</t>
  </si>
  <si>
    <t>Ganglion Cells, Nerve fibers</t>
  </si>
  <si>
    <t>Microcystic lesions early in their development were imaged and longitudinal changes quantified. The presence of small hyper-reflective structures at a layer midway through the INL appears to be a precursor to their formation. The adaptive optics imaging system is also able to visualize RGCs in this patient, despite severe thinning of the GCL.</t>
  </si>
  <si>
    <t>Acute Annular Outer Retinopathy</t>
  </si>
  <si>
    <t>Nippon Ganka Gakkai Zasshi</t>
  </si>
  <si>
    <t>Multimodal Imaging of a Case of Acute Annular Outer Retinopathy.</t>
  </si>
  <si>
    <t>Sekiryu T, Shintake H, Kasai A, Ojima A</t>
  </si>
  <si>
    <t>Multimodal imaging showed the damage in the photoreceptors and the retinal pigment epithelium at the annular lesions. OCT and AO imaging can demonstrate abnormal findings in ophthalmoscopically normal areas in eyes with AAOR.</t>
  </si>
  <si>
    <t>Treatment of Retinal Detachment</t>
  </si>
  <si>
    <t>The cone packing density was significantly improved at 12 months post-surgery compared to 6 months post-surgery (scleral buckling). The cone packing density at 12 months post-surgery was significantly lower than the density of the fellow eyes.</t>
  </si>
  <si>
    <t>Terasaki H</t>
  </si>
  <si>
    <t>Multimodal Approaches for the Analysis of Retinal Functional Disorders―Focusing on Retinal Detachment</t>
  </si>
  <si>
    <t>N = 4 healthy, N = 2 Usher syndrome, N = 5 ARRP, N = 2 ADRP, N = 4 RP</t>
  </si>
  <si>
    <t>Estimation of Diabetic Retinal Microaneurysm Perfusion Parameters Based on Computational Fluid Dynamics Modeling of Adaptive Optics Scanning Laser Ophthalmoscopy</t>
  </si>
  <si>
    <t>Bernabeu MO, Lu Y, Abu-Qamar O, Aiello LP, Sun JK</t>
  </si>
  <si>
    <t>Front Physiol.</t>
  </si>
  <si>
    <t>Adaptive optics ophthalmoscopy: Application to age-related macular degeneration and vascular diseases.</t>
  </si>
  <si>
    <t>Prog Retin Eye Res.</t>
  </si>
  <si>
    <t>Adaptive optics imaging of the human retina.</t>
  </si>
  <si>
    <t>Burns SA, Elsner AE, Sapoznik KA, Warner RL, Gast TJ</t>
  </si>
  <si>
    <t>Residual Cone Structure in Patients With X-Linked Cone Opsin Mutations</t>
  </si>
  <si>
    <t>Patterson EJ, Kalitzeos A, Kasilian M, Gardner JC, Neitz J, Hardcastle AJ, Neitz M4, Carroll J, Michaelides M</t>
  </si>
  <si>
    <t>Cunefare D, Langlo CS, Patterson EJ, Blau S, Dubra A, Carroll J, Farsiu S</t>
  </si>
  <si>
    <t>Deep learning based detection of cone photoreceptors with multimodal adaptive optics scanning light ophthalmoscope images of achromatopsia</t>
  </si>
  <si>
    <t>Nakanishi A, Ueno S, Hayashi T, Katagiri S, Ito Y, Kominami T, Fujinami K, Tsunoda K, Iwata T, Terasaki H</t>
  </si>
  <si>
    <t>CHANGES OF CONE PHOTORECEPTOR MOSAIC IN AUTOSOMAL RECESSIVE BESTROPHINOPATHY</t>
  </si>
  <si>
    <t>Multimodal imaging of diabetic retinopathy</t>
  </si>
  <si>
    <t>Tran K, Pakzad-Vaezi K</t>
  </si>
  <si>
    <t>Subthreshold-Laser in single eye: SLO-AO and SD-OCT imaging of subthreshold laser therapy in human retina showed no cone cell or RPE damage at all time points during a 9-month period using the 25% threshold power 577-nm laser in the human retina.</t>
  </si>
  <si>
    <t>Although retinal vascular densities are reduced and cone spacing is increased in advanced disease, central foveal structure is maintained until late stages of disease, which may contribute to preservation of foveal vision in eyes with MAK-related retinal degeneration.</t>
  </si>
  <si>
    <t>The Henle Fiber Layer in Albinism: Comparison to Normal and Relationship to Outer Nuclear Layer Thickness and Foveal Cone Density</t>
  </si>
  <si>
    <t>Lee DJ, Woertz EN, Visotcky A, Wilk MA, Heitkotter H, Linderman RE, Tarima S, Summers CG, Brooks BP, Brilliant MH, Antony BJ, Lujan BJ, Carroll J</t>
  </si>
  <si>
    <t>Short-Term Progression of Diabetic Hard Exudates Monitored with High-Resolution Camera</t>
  </si>
  <si>
    <t>Ophthalmic Res.</t>
  </si>
  <si>
    <t>Loganadane P, Delbosc B, Saleh M</t>
  </si>
  <si>
    <t>CHANGES IN VISUAL ACUITY AND PHOTORECEPTOR DENSITY USING ADAPTIVE OPTICS AFTER RETINAL DETACHMENT REPAIR</t>
  </si>
  <si>
    <t>Lammer J, Karst SG, Lin MM, Cheney M, Silva PS, Burns SA, Aiello LP, Sun JK</t>
  </si>
  <si>
    <t>Association of Microaneurysms on Adaptive Optics Scanning Laser Ophthalmoscopy With Surrounding Neuroretinal Pathology and Visual Function in Diabetes</t>
  </si>
  <si>
    <t>Head and/or Ocular trauma</t>
  </si>
  <si>
    <t>longitudinal imaging in 2 patients (30 months)</t>
  </si>
  <si>
    <t>VA</t>
  </si>
  <si>
    <t>N = 30 eyes</t>
  </si>
  <si>
    <t>Retinal Detachment</t>
  </si>
  <si>
    <t>vitrectomy</t>
  </si>
  <si>
    <t>N = 22 patients (10 fovea-OFF [OFF] and 12 fovea-ON [ON])</t>
  </si>
  <si>
    <t>Postoperative cone density was reduced in OFF RD, but also in the ON group, although the drop recovered during the 3-month follow-up. Cone density was significantly correlated with both visual acuity and type of RD at both time points.</t>
  </si>
  <si>
    <t>N = 5 eyes (3 patients)</t>
  </si>
  <si>
    <t>longitudinal imaging (2 months)</t>
  </si>
  <si>
    <t>N = 12 patients, 26 healthy control</t>
  </si>
  <si>
    <t>autosomal recessive bestrophinopathy</t>
  </si>
  <si>
    <t>There is a significant cone photoreceptor loss in the macular region of patients with autosomal recessive bestrophinopathy, although they had relatively good visual acuity.</t>
  </si>
  <si>
    <t>Achromatopsia</t>
  </si>
  <si>
    <t>The new algorithm with dual-mode deep learning based approach outperforms the state-of-the-art automated techniques and is on a par with human grading.</t>
  </si>
  <si>
    <t>Microaneurysms</t>
  </si>
  <si>
    <t>N = 13 eyes of 11 patients</t>
  </si>
  <si>
    <t>Vascular and neural pathology are correlated and associated with VA decline.</t>
  </si>
  <si>
    <t>Drusen, Microvasculature</t>
  </si>
  <si>
    <t>OPN1LW or OPN1MW</t>
  </si>
  <si>
    <t>N = 13 patients</t>
  </si>
  <si>
    <t>Split-detection imaging revealed that the altered appearance of the cone mosaic in confocal images for subjects with exon 2, 3, and 4 mutations was generally due to disrupted waveguiding, rather than structural loss, making them possible candidates for gene therapy to restore cone function.</t>
  </si>
  <si>
    <t>AO is being used to enhance the ability of OCT, fluorescence imaging, and reflectance imaging. By incorporating imaging that is sensitive to differences in the scattering properties of retinal tissue, it is especially sensitive to disease, which can drastically impact retinal tissue properties.</t>
  </si>
  <si>
    <t>Retinal Structure</t>
  </si>
  <si>
    <t>Blue-cone monochromatism (X-Linked Cone Opsin Mutation)</t>
  </si>
  <si>
    <t>Adaptive optics showed that the macular cone density was lower than normal even outside the telangiectasia in MacTel 2 lacking intraretinal cavitation, although the ellipsoid zone remained intact on optical coherence tomography.</t>
  </si>
  <si>
    <t>Acute posterior multifocal placoid pigment epitheliopathy is characterized by prominent RPE changes, but the permanent RPE damage (type 2 and 3 lesions) may be secondary to an acute transient choroidal inflammatory process (type 1 lesions).</t>
  </si>
  <si>
    <t>Photoreceptor disruption was apparent during the acute phase and recurrence.</t>
  </si>
  <si>
    <t>AOSLO imaging can be used to longitudinally track capillaries, leukocytes, and photoreceptors in diabetic retinopathy. Capillary changes that can be detected include dropout of individual capillaries as well as formation and disappearance of microaneurysms.</t>
  </si>
  <si>
    <t>Retinal microaneuriysms can be classified in vivo into six different morphologic types, according to the geometry of their two-dimensional (2D) en face view. Imaging in a subject with CRVO before and after anti- VEGF injection shows regression of a mixed MA.</t>
  </si>
  <si>
    <t xml:space="preserve">Preservation of functional cone photoreceptors was demonstrated on en face AO IR images in areas of foveal sparing detected by confocal SLO near-IR autofluorescence. </t>
  </si>
  <si>
    <t>microcystic spaces in the inner nuclear layer (INL) [has been previously described already with SD-OCT for all types of optic atrophy and glaucoma].</t>
  </si>
  <si>
    <t xml:space="preserve">AOSLO allows precise localization of intraretinal structures and detection of features that cannot be seen with SD-OCT alone. </t>
  </si>
  <si>
    <t>adaptive optics scanning light ophthalmoscopy reveals increased cone and rod spacing in areas that appear normal in conventional images.</t>
  </si>
  <si>
    <t>cone spacing abnormalities were observed in regions of homogeneous AF.</t>
  </si>
  <si>
    <t>AOSLO, OCT, and microperimetry to create a method that conveys structure-function relationships.</t>
  </si>
  <si>
    <t>description of multimodal imaging findings</t>
  </si>
  <si>
    <t>AOSLO in combination with OCT, allows single cell analysis of disease in choroideremia.</t>
  </si>
  <si>
    <t xml:space="preserve">Macular hole (MH) after surgery: Cone loss ratio in the foveola correlated with postoperative visual acuity. </t>
  </si>
  <si>
    <t>Cone density post RD-surgery in comparision to partner eye: The parafoveal cone density was decreased in eyes operated for RD (mean ± SD 14,576 ± 4035/mm(2)) compared with fellow eyes (20,589 ± 2350/mm(2)) (p=0.0001).</t>
  </si>
  <si>
    <t>disruptions of the photoreceptor mosaic were seen in all subjects with AOSLO imaging, AOSLO in some cases more sensitive than SD-OCT.</t>
  </si>
  <si>
    <t xml:space="preserve">Sub 1 Hemi-CRVO -&gt; Treatment grid laser, Sub 2 PDR -&gt; treated with PRP // AO images show a normal appearing mosaic around the lesion. </t>
  </si>
  <si>
    <t>Review about studying retinal diseases with adaptive optics ophthalmoscopy with a focus on heriditary diseases.</t>
  </si>
  <si>
    <t>Ongoing and future clinical trials for inherited retinal diseases will benefit from the improved resolution and sensitivity that multimodal AO retinal imaging affords to evaluate safety and efficacy of emerging therapies.</t>
  </si>
  <si>
    <t xml:space="preserve">Scoles D, Higgins BP, Cooper RF, Dubis AM, Summerfelt P, Weinberg DV, Kim JE, Stepien KE, Carroll J, Dubra A. </t>
  </si>
  <si>
    <t>microscopic characteristics of regressing drusen, possibly representing different stages of drusen.</t>
  </si>
  <si>
    <t>AO-SLO imaging enables morphological classification of retinal hard exudates (HE) into two types. The retinal thickness in regions with round HE was significantly increased compared to regions with irregular HE.</t>
  </si>
  <si>
    <t>Iida Y, Akagi T, Nakanishi H, Ohashi Ikeda H, Morooka S, Suda K, Hasegawa T, Yokota S, Yoshikawa M, Uji A, Yoshimura N</t>
  </si>
  <si>
    <t>N = 1 RP-patient, N = 1 ST-patient, N = 3 healthy</t>
  </si>
  <si>
    <t>Inner retinal phenotype: vessel associated membrane</t>
  </si>
  <si>
    <t>novel M-opsin sequence in transmembrane IV "LIAVA"</t>
  </si>
  <si>
    <t>The photoreceptor mosaic in RPGR carriers with a TLR showed reduced cone densities, increased cone inner segment diameters, and increased rod outer segment reflectivity.</t>
  </si>
  <si>
    <t>Inner retinal phenotype: punctate reflectivity; microcysts; striate reflectivity.</t>
  </si>
  <si>
    <t>Phenotype of the inner retina post trauma: Punctate reflectivity; nummular (disc-shaped) reflectivity; microcysts; striate reflectivity.</t>
  </si>
  <si>
    <t>Assessing photoreceptor structure in patients with traumatic head injury</t>
  </si>
  <si>
    <t>Two approaches, scanning laser Doppler flowmetry (SLDF) and adaptive optics (AO), seem to provide useful information. AO has a substantial advantage over SLDF in terms of evaluation of microvascular morphology.</t>
  </si>
  <si>
    <t xml:space="preserve">Post MH-repair: Structural damage to the photoreceptor layer correlated with greater decreases in visual function in eyes with surgically closed MH. </t>
  </si>
  <si>
    <t xml:space="preserve">Diabetic hard exudate changes occurred over a short period of time but were not assessable clinically. Adaptive optics was able to document these subtle changes precisely. </t>
  </si>
  <si>
    <t xml:space="preserve">Visual sensitivity and recovery of cone visibility in areas of apparent focal cone loss suggests that MacTel type 2 lesions with a preserved ELM may contain functioning cones with abnormal scattering and/or waveguiding characteristics. </t>
  </si>
  <si>
    <t xml:space="preserve">Wilk MA, McAllister JT, Cooper RF, Dubis AM, Patitucci TN, Summerfelt P, Anderson JL, Stepien KE, Costakos DM, Connor TB Jr, Wirostko WJ, Chiang PW, Dubra A, Curcio CA, Brilliant MH, Summers CG, Carroll J. </t>
  </si>
  <si>
    <t xml:space="preserve">Potic J, Bergin C, Giacuzzo C, Daruich A, Pournaras JA, Kowalczuk L, Behar-Cohen F, Konstantinidis L, Wolfensberger TJ </t>
  </si>
  <si>
    <t xml:space="preserve">The main contributions of AOO to the phenotyping of AMD are a better identification of drusen, a better delineation of the limits of atrophy. In vessels, AOO enables the observation and measurement of parietal structures and the observation of microscopic pathological features. </t>
  </si>
  <si>
    <t xml:space="preserve">AOSLO revealed that photoreceptor reflectivity was qualitatively reduced by stage 1 subretinal drusenoid deposits and was greatly reduced by stage 2. AOSLO presented a distinct structure in stage 3, a hyporeflective annulus consisting of deflected, degenerated or absent photoreceptors. </t>
  </si>
  <si>
    <t xml:space="preserve">AO-SLO imaging reveals a decrease in photoreceptor density and increased spacing in patients with grade 1 to 3 fundi, as well as a spectrum of photoreceptor changes, ranging from variability in reflectivity to decreased density. </t>
  </si>
  <si>
    <t xml:space="preserve">AO imaging revealed that a complex, dynamic process of redistribution of hyporeflective clumps throughout the posterior pole precedes and accompanies the emergence and progression of atrophy. Therefore, these clumps are probably also a biomarker of RPE damage. </t>
  </si>
  <si>
    <t xml:space="preserve">High lateral resolution imaging of small lobular hard retinal drusen suggests formation through the conﬂuence of two or more smaller round lesions. The outline and size of these smaller lesions corresponds to 1–4 RPE cells. </t>
  </si>
  <si>
    <t xml:space="preserve">The present set of AO imaging biomarkers identified reliably abnormalities in the spatial arrangement of the parafoveal cones in DM1 patients, even when no signs of diabetic retinopathy were seen on fundoscopy. </t>
  </si>
  <si>
    <t xml:space="preserve">red lesions on fundus photographs appeared on AO images as dark hyporeflective elements, but it could not be verified whether lesions represented haemorrhages or microaneurysms. The smallest of these lesions were circular with a size corresponding to that of blood cells. Hard exudates had irregular surfaces with buddings of various sizes protruding from the lesions. </t>
  </si>
  <si>
    <t xml:space="preserve">Careful observation revealed that flow velocity fluctuations were found with higher frequency in diabetic patients than in normal subjects. Elongation rate differed significantly between the normal and NDR groups as well as the normal and NPDR groups. </t>
  </si>
  <si>
    <t xml:space="preserve">Diabetic retinopathy subjects had higher wavefront aberrations and less compact SH spots, likely attributable to pathological changes in the ocular optics. Wavefront aberrations were significantly reduced by AO, although AO performance was suboptimal in DR subjects as compared with control subjects. </t>
  </si>
  <si>
    <t xml:space="preserve">AO-SLO imaging enables morphological classification of retinal hard exudates (HE) into two types. The retinal thickness in regions with round HE was significantly increased compared to regions with irregular HE. </t>
  </si>
  <si>
    <t xml:space="preserve">This study shows an association between capillary non-perfusion of the deep capillary plexus and abnormalities in the photoreceptor layer in eyes with DR. </t>
  </si>
  <si>
    <t xml:space="preserve">Retinal vascular caliber measurement using adaptive optics is a highly sensitive method of visualization and monitoring of early signs of diabetic and hypertensive retinopathy. </t>
  </si>
  <si>
    <t xml:space="preserve">AOSLO imaging provides detailed, noninvasive in vivo visualization of DR lesions enhancing the assessment of morphological characteristics. These unique AOSLO attributes may enable new insights into the pathological changes of DR in response to disease onset, development, regression, and response to therapy. </t>
  </si>
  <si>
    <t xml:space="preserve">Wall shear stress is lowest in MA regions furthest away from the feeding vessels. Furthermore, areas of low shear rate are associated with clot location in saccular MAs. </t>
  </si>
  <si>
    <t xml:space="preserve">High-resolution retinal imaging of subjects with essential hypertension showed a significant decrease in vessel inner diameter for a given outer diameter, and increases in wall to lumen ratio and wall cross-sectional areas over the entire range of vessel diameters and suggests that correcting for vessel size may improve the ability to identify significant vascular changes. </t>
  </si>
  <si>
    <t xml:space="preserve">Pinhas A, Razeen M, Dubow M, Gan A, Chui TY, Shah N, Mehta M, Gentile RC, Weitz R, Walsh JB, Sulai YN, Carroll J, Dubra A, Rosen RB. </t>
  </si>
  <si>
    <t xml:space="preserve">In the cohort of treatment-naive individuals, by multiple regression taking into account age, body mass index, mean, systolic, diastolic and pulse blood pressure, the Wall-to-Lumen-Ratio was found positively correlated to mean blood pressure and age which in combination accounted for 43% of the variability of WLR. </t>
  </si>
  <si>
    <t xml:space="preserve">Capillary density is increased only after treatment with lercanidipine + enalapril. In conclusion, lercanidipine both in monotherapy and in combination with enalapril but not with hydrochlorothiazide is able to improve microvascular structure; on the other hand, a decrease in central blood pressure is observed with both therapeutic combinations. </t>
  </si>
  <si>
    <t xml:space="preserve">Yamaguchi M, Nakao S, Kaizu Y, Kobayashi Y, Nakama T, Arima M, Yoshida S, Oshima Y, Takeda A, Ikeda Y, Mukai S, Ishibashi T, Sonoda KH. </t>
  </si>
  <si>
    <t xml:space="preserve">The mean increase in pore area was larger following 3D transformation in glaucomatous eyes due to their more steeply curved laminar surfaces, while the change in pore elongation was comparable to that in normal eyes. </t>
  </si>
  <si>
    <t xml:space="preserve">Both AO-SLO and SD-OCT showed cone integrity in eyes with glaucoma, even in areas with visual field and nerve fiber loss. In AO-SLO, microcystic lesions in the inner nuclear layer may influence images of the cone mosaic. </t>
  </si>
  <si>
    <t xml:space="preserve">Normal retina was observed in the areas with normal visual function. Discontinuity in the cone photoreceptor mosaic in the area of the relative scotoma was observed. Photoreceptor spacing in the area of the relative scotoma is consistent with the existence of rod photoreceptors. </t>
  </si>
  <si>
    <t xml:space="preserve">This study might suggest reversible cone damage could occur in some cases of AZOOR with spontaneous remission. </t>
  </si>
  <si>
    <t xml:space="preserve">In each patient, loss of retinal function correlated with structural changes in the outer retina. AOSLO showed focal cone loss in most patients, although in 1 patient with central vision loss such change was absent. In another patient, structural and functional analyses suggested that cones had degenerated but rods remained. </t>
  </si>
  <si>
    <t xml:space="preserve">Severe photoreceptor damage can be induced by CMV retinitis, which can be monitored by OCT or AO modalities. AO imaging and OCT imaging can be used to monitor the severe photoreceptor damage induced by CMV retinitis. </t>
  </si>
  <si>
    <t xml:space="preserve">This new imaging modality may be useful in establishing the diagnosis of this rare disease, monitoring disease progression and evaluating response to therapy. </t>
  </si>
  <si>
    <t xml:space="preserve">Images from AO-SLO revealed a remarkably restored cone mosaic, but with small, patchy, dark lesions in the fovea. </t>
  </si>
  <si>
    <t xml:space="preserve">Cone densities were gradually increased after the resolution of serous retinal detachment in the eyes of VKH disease patients. The presence of cystoid spaces might be a marker of severe damage to cone photoreceptors. </t>
  </si>
  <si>
    <t xml:space="preserve">Adaptive optics SLO images showed abnormal cone mosaic patterns and reduced cone densities in eyes with resolved CSC, and these abnormalities were associated with VA loss. </t>
  </si>
  <si>
    <t xml:space="preserve">In this pilot study, a moderate cone loss was observed as HCQ cumulative doses increased. The early detection of parafoveal cone metric changes may represent the earliest sign of HCQ macular toxicity during screening. </t>
  </si>
  <si>
    <t xml:space="preserve">Our study agrees with the findings of Debellemanière and associates (2015) and suggests that retinal toxicity could start with decreased cone density in the inferior retina. </t>
  </si>
  <si>
    <t xml:space="preserve">the interdigitation zone could contribute substantially to the reflectance of the cone photoreceptormosaic.The absence of cones on adaptive optics images does not necessarily mean photoreceptor cell death. </t>
  </si>
  <si>
    <t xml:space="preserve">Cone density is decreased and the regularity of the cone mosaic spatial arrangement is disrupted in eyes with RP, even when visual acuity and foveal sensitivity are good. </t>
  </si>
  <si>
    <t xml:space="preserve">Mutations in SNRNP200 caused 1.6% of disease in this adRP cohort. Pathogenic mutations were found primarily in exons 16 and 25, but the novel p.Ala542Val mutation in exon 13 suggests that variation in other genetic regions is also responsible for causing dominant disease. </t>
  </si>
  <si>
    <t xml:space="preserve">Inner retinal phenotype: punctate reflectivity; nummular (disc-shaped) reflectivity; granular membrane; waxy membrane; vessel associated membrane; </t>
  </si>
  <si>
    <t xml:space="preserve">Cones were observed centrally but not in regions with scotomas, and retinal pigment epithelial cells were visible in regions without cones in patients with CLRN1 mutations. </t>
  </si>
  <si>
    <t xml:space="preserve">High-resolution retinal and brain imaging in NARPsyndromerevealed analogous patterns of tissue injury characterized by heterogeneous areas of neuronal loss. </t>
  </si>
  <si>
    <t xml:space="preserve">Visual function was better in patients with a contiguous and regular cone mosaic. Patients expressing high levels of the mtDNA T8993C mutation show abnormal cone structure, suggesting normal mitochondrial DNA is necessary for normal waveguiding by cones. </t>
  </si>
  <si>
    <t xml:space="preserve">Chen Y, Ratnam K, Sundquist SM, Lujan B, Ayyagari R, Gudiseva VH, Roorda A, Duncan JL. </t>
  </si>
  <si>
    <t xml:space="preserve">In childhood-onset ABCA4-associated retinopathy, the earliest stages of macular atrophy involve the parafovea and spare the foveola. In some cases, these changes are predated by tiny, foveal, yellow, hyperautofluorescent dots. Electroretinography suggests that the initial site of retinal dysfunction may occur after phototransduction. </t>
  </si>
  <si>
    <t xml:space="preserve">Syed R, Sundquist SM, Ratnam K, Zayit-Soudry S, Zhang Y, Crawford JB, MacDonald IM, Godara P, Rha J, Carroll J, Roorda A, Stepien KE, Duncan JL. </t>
  </si>
  <si>
    <t xml:space="preserve">Sun LW, Johnson RD, Williams V, Summerfelt P, Dubra A, Weinberg DV, Stepien KE, Fishman GA, Carroll J. </t>
  </si>
  <si>
    <t xml:space="preserve">Vincent AL, Carroll J, Fishman GA, Sauer A, Sharp D, Summerfelt P, Williams V, Dubis AM, Kohl S, Wong F. </t>
  </si>
  <si>
    <t xml:space="preserve">Carroll J, Baraas RC, Wagner-Schuman M, Rha J, Siebe CA, Sloan C, Tait DM, Thompson S, Morgan JI, Neitz J, Williams DR, Foster DH, Neitz M. </t>
  </si>
  <si>
    <t xml:space="preserve">Large areas devoid of wave-guiding cones within atrophic regions. In these areas the cones were abnormally large, resulting in a 6.6-fold reduction from the normal peak cone density. Multifocal electroretinography confirmed a 5.5-fold reduction in amplitude of the central peak. </t>
  </si>
  <si>
    <t xml:space="preserve">Zayit-Soudry S, Sippl-Swezey N, Porco TC, Lynch SK, Syed R, Ratnam K, Menghini M, Roorda AJ, Duncan JL. </t>
  </si>
  <si>
    <t xml:space="preserve">Findings indicate that substantial photoreceptor structure persists within active lesions, accounting for good visual acuity in these patients. Despite previous reports of diffuse photoreceptor outer segment abnormalities in BVMD, this study reveals normal photoreceptor structure in areas adjacent to clinical lesions. </t>
  </si>
  <si>
    <t xml:space="preserve">Gocho K, Akeo K, Itoh N, Kameya S, Hayashi T, Katagiri S, Gekka T, Ohkuma Y, Tsuneoka H, Takahashi H. </t>
  </si>
  <si>
    <t xml:space="preserve">AO cone density map shows heterogeneous disruption of the cone mosaic with density reduction. 24 months later AO revealed incomplete recovery of the cone mosaic, with persistent loss at the level of the solar retinopathy lesion. </t>
  </si>
  <si>
    <t xml:space="preserve">The presence of microfolds was associated with metamorphopsia. </t>
  </si>
  <si>
    <t xml:space="preserve">After surgery, the morphology of the vitreomacular interface changed compared with the preoperative state. </t>
  </si>
  <si>
    <t xml:space="preserve">Detection of potential photoreceptor abnormalities in the retina overlying the choroidal lesion and adjacent retina. </t>
  </si>
  <si>
    <t xml:space="preserve">Some of these instruments allow a more detailed in vivo examination of the retinal vasculature than fluorescein angiography with- out its potentially serious side effects, thus better allowing us to further study retinal vascular homeostasis in healthy sub- jects and to identify preclinical changes in early disease stages. </t>
  </si>
  <si>
    <t xml:space="preserve">The potential of newly developed techniques for assessing retinal blood flow and metabolism, such as Doppler techniques, adaptive optics, and retinal oximetry, is promising and may potentially contribute to significant advances in our understanding of diabetic retinopathy. </t>
  </si>
  <si>
    <t xml:space="preserve">Understanding the indications and limitations of each technology allows clinicians to gain the most information from each modality and thereby optimize patient care. </t>
  </si>
  <si>
    <t xml:space="preserve">Parafoveal hemodynamics, such as capillary velocity, wall shear stress, and capillary perfusion pressure can be noninvasively and reliably characterized with this method in both healthy and diabetic retinopathy patients. </t>
  </si>
  <si>
    <t xml:space="preserve">De Ciuceis C, Agabiti Rosei C, Caletti S, Trapletti V, Coschignano MA, Tiberio GAM, Duse S, Docchio F, Pasinetti S, Zambonardi F, Semeraro F, Porteri E, Solaini L, Sansoni G, Pileri P, Rossini C, Mittempergher F, Portolani N, Ministrini S, Agabiti-Rosei E, Rizzoni D </t>
  </si>
  <si>
    <t xml:space="preserve">Interobserver measurements of cone density are more reliable in rod-free retinal images. Moreover, when using manual cell identification, it is essential that observers are trained, particularly for confocal AOSLO images. </t>
  </si>
  <si>
    <t xml:space="preserve">Clinically available spectral domain OCT, viewed en face or as B-scan, may lead to misinterpretation of photoreceptor anatomy in a variety of diseases and injuries. Split-detector AOSLO revealed substantial populations of photoreceptors in areas of no, low, or ambiguous ellipsoid zone reflectivity with en face OCT and confocal AOSLO. </t>
  </si>
  <si>
    <t>High-Resolution Retinal Imaging Reveals Preserved Cone Photoreceptor Density and Choroidal Thickness in Female Carriers of Choroideremia</t>
  </si>
  <si>
    <t>Suzuki K, Gocho K, Akeo K, Kikuchi S, Kubota D, Katagiri S, Fujinami K, Tsunoda K, Iwata T, Yamaki K, Igarashi T, Nakano T, Takahashi H, Hayashi T, Kameya S</t>
  </si>
  <si>
    <t>N = 34/37 healthy, N = 6 carrier</t>
  </si>
  <si>
    <t>Despite the presence of distinctive depigmentation of the retinal pigment epithelium in female carriers of choroideremia, their cone photoreceptor densities and subfoveal choroidal thickness are well-preserved.</t>
  </si>
  <si>
    <t>Cones, Choroidal thickness</t>
  </si>
  <si>
    <t>This unique combination of imaging modalities can provide essential, clinically-relevant information on both the structural integrity and function of photoreceptors to not only validate models of photoreceptor degeneration but potentially evaluate the efficacy of future cell and gene-based therapies for vision restoration.</t>
  </si>
  <si>
    <t>Animal model, method evaluation</t>
  </si>
  <si>
    <t>Cellular-scale evaluation of induced photoreceptor degeneration in the living primate eye</t>
  </si>
  <si>
    <t>Walters S, Schwarz C, Sharma R, Rossi EA, Fischer WS, DiLoreto DA Jr, Strazzeri J, Nelidova D, Roska B, Hunter JJ, Williams DR, Merigan WH</t>
  </si>
  <si>
    <t>Induced photoreceptor degeneration</t>
  </si>
  <si>
    <t>Forte R, Saleh M, Aptel F, Chiquet C</t>
  </si>
  <si>
    <t>N = 17 patients, N = 12 healthy</t>
  </si>
  <si>
    <t>Birdshot chorioretinopathy can result in a reduction in cone density and development of macular vascular abnormalities even in the presence of preserved visual function.</t>
  </si>
  <si>
    <t>EVALUATION OF PHOTORECEPTORS, RETINAL CAPILLARY PLEXUSES, AND CHORIOCAPILLARIS IN PATIENTS WITH BIRDSHOT CHORIORETINOPATHY</t>
  </si>
  <si>
    <t>Multimodal imaging of torpedo maculopathy including adaptive optics</t>
  </si>
  <si>
    <t>Hugo J, Beylerian M, Denion E, Aziz A, Gascon P, Denis D, Matonti F</t>
  </si>
  <si>
    <t>A persistent defect in the development of the retinal pigment epithelium may be responsible for this clinical entity.</t>
  </si>
  <si>
    <t>Torpedo Maculopathy</t>
  </si>
  <si>
    <t>Eur J Ophthalmol</t>
  </si>
  <si>
    <t>Retinal sensitivity and photoreceptor arrangement changes secondary to congenital simple hamartoma of retinal pigment epithelium</t>
  </si>
  <si>
    <t>International Journal of Retina and Vitreous</t>
  </si>
  <si>
    <t>Rodrigues MW, Cavallini DB, Dalloul C, Shields CL, Jorge R</t>
  </si>
  <si>
    <t>The hamartomatous lesion might cause specific cellular changes that impact retinal sensitivity response and potentially result from vasculature malnourishment to the outer retinal layers.</t>
  </si>
  <si>
    <t>Adaptive Optics Retinal Imaging in CNGA3-Associated Achromatopsia: Retinal Characterization, Interocular Symmetry, and Intrafamilial Variability</t>
  </si>
  <si>
    <t>CNGA3</t>
  </si>
  <si>
    <t>The remnant cone mosaics were irregular and variably disrupted, with significantly lower peak foveal cone density than unaffected individuals. Variability was also seen among subjects with identical mutations. Interocular symmetry suggests that both eyes have comparable therapeutic potential and the fellow eye can serve as a valid control.</t>
  </si>
  <si>
    <t>Georgiou M, Litts KM, Kalitzeos A, Langlo CS, Kane T, Singh N, Kassilian M, Hirji N, Kumaran N, Dubra A4, Carroll J, Michaelides M</t>
  </si>
  <si>
    <t>OCT Angiography and Cone Photoreceptor Imaging in Geographic Atrophy</t>
  </si>
  <si>
    <t>In eyes with GA due to AMD, CC hypoperfusion was significantly correlated with, and more extensive than, cone photoreceptor loss.</t>
  </si>
  <si>
    <t>N = 6 patients (8 eyes), N = 3 healthy (4 eyes)</t>
  </si>
  <si>
    <t>Qin J, Rinella N, Zhang Q, Zhou H, Wong J, Deiner M, Roorda A, Porco TC, Wang RK, Schwartz DM, Duncan JL</t>
  </si>
  <si>
    <t>BMJ Open Ophthalmol</t>
  </si>
  <si>
    <t>Braza ME, Young J, Hammeke TA, Robison SE, Han DP, Warren CC, Carroll J, Stepien KE</t>
  </si>
  <si>
    <t>N = 7 patients (8 eyes)</t>
  </si>
  <si>
    <t>Multimodal imaging can detect subtle photoreceptor abnormalities not necessarily detected by conventional clinical imaging. Split-detector AOSLO revealed the variable condition of inner segments within confocal photoreceptor disruption. Longitudinal imaging demonstrated the dynamic nature of the photoreceptor mosaic after trauma.</t>
  </si>
  <si>
    <t>Dynamic Changes of Retinal Microaneurysms in Diabetes Imaged With In Vivo Adaptive Optics Optical Coherence Tomography</t>
  </si>
  <si>
    <t>N = 5 patients (7 eyes)</t>
  </si>
  <si>
    <t>Selective S Cone Damage and Retinal Remodeling Following Intense Ultrashort Pulse Laser Exposures in the Near-Infrared</t>
  </si>
  <si>
    <t>The effect of selective S cone damage after intense infrared ultrashort pulse laser exposure may be due to nonlinear absorption and distinct from pure thermal and mechanical mechanisms often associated with ultrashort pulse lasers.</t>
  </si>
  <si>
    <t>Infrared ultrashort pulse lasers</t>
  </si>
  <si>
    <t>Schwarz C, Sharma R, Cheong SK, Keller M, Williams DR, Hunter JJ</t>
  </si>
  <si>
    <t>Hafner J, Salas M, Scholda C, Vogl WD, Drexler W, Schmidt-Erfurth U, Pircher M, Karst S</t>
  </si>
  <si>
    <t>Foveal Henle fiber layer and outer nuclear layer topography are significantly altered in albinism relative to normal controls. Increased foveal cone packing drives the formation of Henle fibers, more so than the lateral displacement of inner retinal neurons (which is reduced in albinism).</t>
  </si>
  <si>
    <t>Congenital</t>
  </si>
  <si>
    <t>Hamartoma (simple)</t>
  </si>
  <si>
    <t>Nakatake S, Murakami Y, Funatsu J, Koyanagi Y, Akiyama M, Momozawa Y, Ishibashi T, Sonoda KH, Ikeda Y</t>
  </si>
  <si>
    <t>Early detection of cone photoreceptor cell loss in retinitis pigmentosa using adaptive optics scanning laser ophthalmoscopy</t>
  </si>
  <si>
    <t>N=14 patients, N = 10 healthy</t>
  </si>
  <si>
    <t>Retinitis pigmentosa</t>
  </si>
  <si>
    <t>In RP, cone photoreceptor cell loss occurred in the parafoveal region with a preserved ellipsoid zone/interdigitation zone or visual sensitivity. AO-SLO is a useful modality to detect early changes of cone photoreceptor cells in RP patients.</t>
  </si>
  <si>
    <t>Gale MJ, Harman GA, Chen J, Pennesi ME</t>
  </si>
  <si>
    <t>Repeatability of Adaptive Optics Automated Cone Measurements in Subjects With Retinitis Pigmentosa and Novel Metrics for Assessment of Image Quality</t>
  </si>
  <si>
    <t>N = 10 patiens</t>
  </si>
  <si>
    <t>Misidentification of cones due to image quality variability is a major limitation of automated cone counting algorithms in patients with RP. Cone location similarity and cone spacing metrics help define image quality and, thus, increase confidence in automated cone counts in patients with RP.</t>
  </si>
  <si>
    <t>Automated Cone Measurements</t>
  </si>
  <si>
    <t>Reumueller A, Schmidt-Erfurth U, Salas M, Sacu S, Drexler W, Pircher M, Pollreisz A</t>
  </si>
  <si>
    <t>Three-Dimensional Adaptive Optics–Assisted Visualization of Photoreceptors in Healthy and Pathologically Aged Eyes</t>
  </si>
  <si>
    <t>Song H, Rossi EA, Yang Q, Granger CE, Latchney LR, Chung MM</t>
  </si>
  <si>
    <t>Jama Ophthalmol.</t>
  </si>
  <si>
    <t>High-Resolution Adaptive Optics in Vivo Autofluorescence Imaging in Stargardt Disease</t>
  </si>
  <si>
    <t>Photoreceptor cells, RPE</t>
  </si>
  <si>
    <t>N = 3 patients, N = 1 healthy</t>
  </si>
  <si>
    <t>The in vivo detection of bisretinoid accumulation in the photoreceptors may represent an early pathologic step in STGD1 and provide an in vivo imaging tool to act as a biomarker of disease progression.</t>
  </si>
  <si>
    <t>JCI Insight</t>
  </si>
  <si>
    <t>Jung H, Liu J, Liu T, George A, Smelkinson MG, Cohen S, Sharma R, Schwartz O, Maminishkis A, Bharti K, Cukras C, Huryn LA, Brooks BP, Fariss R, Tam J</t>
  </si>
  <si>
    <t>Longitudinal adaptive optics fluorescence microscopy reveals cellular mosaicism in patients</t>
  </si>
  <si>
    <t xml:space="preserve"> i.v.-administered indocyanine green</t>
  </si>
  <si>
    <t xml:space="preserve">AO-OCT provides a unique insight into photoreceptor morphology and shows potential to fill the gap between conventional OCT and histologic examination of the retina.
 </t>
  </si>
  <si>
    <t>adaptive optics fluorescence microscopy</t>
  </si>
  <si>
    <t>N = 14 healthy, N = 1 (L-ORD), N = 1 (BCD)</t>
  </si>
  <si>
    <t xml:space="preserve">Investigation of ICG uptake in primary human RPE cells  revealed that the observed mosaicism is an intrinsic property of the RPE tissue. The new method of fluorescence microscopy enables detection of subclinical changes to the RPE.
</t>
  </si>
  <si>
    <t>Grieve K, Gofas-Salas E, Ferguson RD, Sahel JA, Paques M, Rossi EA</t>
  </si>
  <si>
    <t>In vivo near-infrared autofluorescence imaging of retinal pigment epithelial cells with 757 nm excitation</t>
  </si>
  <si>
    <t>N = 4 healthy, N = 1 (Drusen), N = 1 (radiation retinopathy), N = 1 (geographic atrophy - AMD)</t>
  </si>
  <si>
    <t>adaptive optics autofluorescence microscopy</t>
  </si>
  <si>
    <t>Near-infrared autofluorescence imaging at 757 nm offers efficient signal excitation and detection, revealing structural alterations in retinal disease with good contrast. Useful for monitoring future therapies at the level of single RPE cells.</t>
  </si>
  <si>
    <t>Zaleska-Żmijewska A, Wawrzyniak ZM, Dąbrowska A, Szaflik JP</t>
  </si>
  <si>
    <t>N = 20 healthy, N = 36 patients (nonproliferative)</t>
  </si>
  <si>
    <t>Decreased cone regularity and density are seen in patients with mild and moderate  nonproliferative diabetic retinopathy. Abnormalities of retinal arterioles show signs of arteriolar dysfunction in DR.</t>
  </si>
  <si>
    <t>A 2-Year Longitudinal Study of Normal Cone Photoreceptor Density</t>
  </si>
  <si>
    <t>Jackson K, Vergilio GK, Cooper RF, Ying GS, Morgan JIW</t>
  </si>
  <si>
    <t xml:space="preserve">Longitudinal Cone Density </t>
  </si>
  <si>
    <t>N = 9 healthy (14 eyes)</t>
  </si>
  <si>
    <t>Longitudinal study of healthy retina</t>
  </si>
  <si>
    <t xml:space="preserve">There was no meaningful change in normal cone density during a 2-year period. Intervisit variability must be considered when planning prospective longitudinal clinical trials using changes in cone density as an outcome measure for assessing retinal disease progression.
</t>
  </si>
  <si>
    <t>Benign yellow dot maculopathy</t>
  </si>
  <si>
    <t>Murro V, Mucciolo DP, Giorgio D, Sodi A, Passerini I, Pacini B, Finocchio L, Virgili G, Rizzo S</t>
  </si>
  <si>
    <t>Multimodal imaging of benign yellow dot maculopathy</t>
  </si>
  <si>
    <t>Benign nature of this peculiar macular phenotype showing a normal macular function and a stable clinical picture during a long-term follow-up.</t>
  </si>
  <si>
    <t>Photoreceptors, drusen</t>
  </si>
  <si>
    <t>N = 16 patients (26 eyes), N = 8 healthy (16 eyes)</t>
  </si>
  <si>
    <t>Cone spacing increased and macular sensitivity declined significantly in RD patients over 36 months.</t>
  </si>
  <si>
    <t xml:space="preserve">Cone Spacing Correlates With Retinal Thickness and Microperimetry in Patients With Inherited Retinal Degenerations
</t>
  </si>
  <si>
    <t>Foote KG, De la Huerta I, Gustafson K, Baldwin A, Zayit-Soudry S, Rinella N, Porco TC, Roorda A, Duncan JL</t>
  </si>
  <si>
    <t>early to intermediate AMD &amp; advanced nonneovascular AMD</t>
  </si>
  <si>
    <t>N = 32 healthy, N = 16 eyes/8 patients (early), N=16 eyes/8patients (nonneovascular)</t>
  </si>
  <si>
    <t>various variations described</t>
  </si>
  <si>
    <t>Tuten WS, Vergilio GK, Young GJ, Bennett J, Maguire AM, Aleman TS, Brainard DH, Morgan JIW</t>
  </si>
  <si>
    <t>Ophthalmology Retina</t>
  </si>
  <si>
    <t>Visual function at the atrophic border in choroideremia assessed with adaptive optics microperimetry</t>
  </si>
  <si>
    <t>N=12 patients</t>
  </si>
  <si>
    <t>Confocal and split-detection AO-SLO reveal sharp borders between intact central islands of the photoreceptor mosaic and complete atrophy of the outer retina and retinal pigment epithelium. AO-SLO microperimetry results show a commensurately sharp decrease in function. Over the tubule in 4 participants dense scotoma could be found.</t>
  </si>
  <si>
    <t>Vogt-Koyanagi-Harada (VKH)</t>
  </si>
  <si>
    <t>RPE, retinal layers</t>
  </si>
  <si>
    <t xml:space="preserve">The combination of several imaging methods allows to observe temporal changes in the RPE layer of VKH eyes. </t>
  </si>
  <si>
    <t>N=3 eyes (N=2 patients)</t>
  </si>
  <si>
    <t>Longitudinal 3 years</t>
  </si>
  <si>
    <t>Nakamura T, Hayashi A, Oiwake T</t>
  </si>
  <si>
    <t>Long-term changes of retinal pigment epithelium in the eyes with Vogt-Koyanagi-Harada disease observed by adaptive optics imaging</t>
  </si>
  <si>
    <t>Aniridia</t>
  </si>
  <si>
    <t>PAX6</t>
  </si>
  <si>
    <t xml:space="preserve">Foveal ONL + HFL thickness in aniridia is significantly reduced. Foveal cone outer segments are shorter. Peak cone density in aniridia is significantly reduced. </t>
  </si>
  <si>
    <t>Pedersen HR, Neitz M, Gilson SJ, Landsend ECS, Utheim OA, Utheim TP, Baraas RC</t>
  </si>
  <si>
    <t xml:space="preserve">Ophthalmol Retina </t>
  </si>
  <si>
    <t>The Cone Photoreceptor Mosaic in Aniridia: Within-Family Phenotype-Genotype Discordance</t>
  </si>
  <si>
    <t>ATF6</t>
  </si>
  <si>
    <t>Photoreceptors, ellipsoid zone</t>
  </si>
  <si>
    <t xml:space="preserve">Foveal hypoplasia was observed in all subjects with ATF6. The EZ band was absent or hypo reflective. Nearly no cone structure was visible. ATF6-ACHM have few targets for cone-directed gene therapies. </t>
  </si>
  <si>
    <t>N=7 patients</t>
  </si>
  <si>
    <t>Mastey RR, Georgiou M, Langlo CS, Kalitzeos A, Patterson EJ, Kane T, Singh N, Vincent A, Moore AT, Tsang SH, Lin JH, Young MP, Hartnett ME, Héon E, Kohl S, Michaelides M, Carroll J</t>
  </si>
  <si>
    <t>Ophthalmol Vis Sci</t>
  </si>
  <si>
    <t>Characterization of Retinal Structure in ATF6-Associated Achromatopsia</t>
  </si>
  <si>
    <t>Ueda-Consolvo T, Ozaki H, Nakamura T, Oiwake T, Hayashi A</t>
  </si>
  <si>
    <t>AO Imaging</t>
  </si>
  <si>
    <t>General review of AO applications and retinal disease studies</t>
  </si>
  <si>
    <t>REVIW</t>
  </si>
  <si>
    <t>Gill JS, Moosajee M, Dubis AM</t>
  </si>
  <si>
    <t>Cellular imaging of inherited retinal diseases using adaptive optics</t>
  </si>
  <si>
    <t>AO imaging offers a fine documentation of retinal lesions for early diagnosis of diabetic retinopathy. Red lesions in fundus photos appeared as hyporeflective lesions in AO imaging.</t>
  </si>
  <si>
    <t>Cristescu I-E, Ochinciuc R, Balta F, Zagrean L</t>
  </si>
  <si>
    <t>Rom J Ophthalmol</t>
  </si>
  <si>
    <t>High-resolution imaging of diabetic retinopathy lesions using an adaptive optics retinal camera</t>
  </si>
  <si>
    <t>neovascular AMD</t>
  </si>
  <si>
    <t>The evaluation of an RPE graft up to 4 years after surgery was reported. The graft survived showing slight expansion of the pigmented area and no adverse events. OCT analysis revealed relatively preserved choroidal thickness around the graft. Visual acuity has been stable. AO retinal camera images showed a stable average RPE intercellular distance.</t>
  </si>
  <si>
    <t>N=1 patient</t>
  </si>
  <si>
    <t>Longitudinal 4 years, before transplantation: steady decrease in vision despite receiving 13 anti-VEGF injections over 4 years</t>
  </si>
  <si>
    <t>Induced pluripotent stem cell (iPSC)-derived retinal pigment epithelium (RPE) sheet autologous transplantation</t>
  </si>
  <si>
    <t>Takagi S, Mandai M, Gocho K, Hirami Y, Yamamoto M, Fujihara M, Sugita S, Kurimoto Y, Takahashi M</t>
  </si>
  <si>
    <t>Ophthalmol Retina</t>
  </si>
  <si>
    <t>Evaluation of Transplanted Autologous Induced Pluripotent Stem Cell-Derived Retinal Pigment Epithelium in Exudative Age-Related Macular Degeneration.</t>
  </si>
  <si>
    <t>No detectable rod vision. AOSLO demonstrates higher than normal cone densities in the perifoveal retina and provides evidence for smaller outer cone diameters. Twice as much cones as normal are detected.</t>
  </si>
  <si>
    <t>Ammar MJ, Scavelli KT, Uyhazi KE, Bedoukian EC, Serrano LW, Edelstein ID, Vergilio G, Cooper RF, Morgan JIW, Kumar P, Aleman TS</t>
  </si>
  <si>
    <t>ENHANCED S-CONE SYNDROME: VISUAL FUNCTION, CROSS-SECTIONAL IMAGING, AND CELLULAR STRUCTURE WITH ADAPTIVE OPTICS OPHTHALMOSCOPY</t>
  </si>
  <si>
    <t>AOSLO studies have revealed irregularities of the photoreceptor mosaic, vascular loss and details of vascular lesions in diabetic eyes and thus may provide new insight for therapy of diabetic eye disease</t>
  </si>
  <si>
    <t>AbdelAl O, Ashraf M, Sampani K, Sun JK</t>
  </si>
  <si>
    <t>Semin Ophthalmol</t>
  </si>
  <si>
    <t>"For Mass Eye and Ear Special Issue" Adaptive Optics in the Evaluation of Diabetic Retinopathy</t>
  </si>
  <si>
    <t>N=1 patient, N=1 control</t>
  </si>
  <si>
    <t>N=8 patients, N=33 healthy</t>
  </si>
  <si>
    <t>Enhanced s-cone syndrom Goldmann-Favre Syndrom</t>
  </si>
  <si>
    <t>Retinal vessel</t>
  </si>
  <si>
    <t>AOSLO imaging was used to analyze blood velocity and flow in patients with diabetes without retinopathy (DM no DR) and with mild non-proliferative diabetic retinopathy (NPDR).Retinal blood velocity and flow was significantly higher in eyes with DM no DR and lower in NPDR.</t>
  </si>
  <si>
    <t>Palochak CMA, Lee HE, Song J, Geng A, Linsenmeier RA, Burns SA, Fawzi AA</t>
  </si>
  <si>
    <t>J Clin Med 8</t>
  </si>
  <si>
    <t>Retinal Blood Velocity and Flow in Early Diabetes and Diabetic Retinopathy Using Adaptive Optics Scanning Laser Ophthalmoscopy</t>
  </si>
  <si>
    <t>N=30 patients, 39 eyes N=17 healthy, 21 eyes</t>
  </si>
  <si>
    <t xml:space="preserve">In RCD cone spacing is significantly correlated with visual acuity and foveal sensitivity. Mean cone spacing Z-scores increased in RCD patients at follow up, but not in healthy subjects.  </t>
  </si>
  <si>
    <t>N=9 patients, 13 eyes N= 8 healthy, 13 eyes</t>
  </si>
  <si>
    <t>Bensinger E, Rinella N, Saud A, Loumou P, Ratnam K, Griffin S, Qin J, Porco TC, Roorda A, Duncan JL</t>
  </si>
  <si>
    <t>Loss of Foveal Cone Structure Precedes Loss of Visual Acuity in Patients With Rod-Cone Degeneration.</t>
  </si>
  <si>
    <t>Longitudinal, 311-1936 days, arious diseases in this paper</t>
  </si>
  <si>
    <t>Over 2 years a decrease of cone density was reported. No change of visual acuity, foveal sensitivity or photoreceptor thickness was detectable.</t>
  </si>
  <si>
    <t>N=6 patients, 12 eyes</t>
  </si>
  <si>
    <t>Longitudinal, 2 years</t>
  </si>
  <si>
    <t>The association between cone density and visual function in the macula of patients with retinitis pigmentosa</t>
  </si>
  <si>
    <t>Torpedo maculopathy</t>
  </si>
  <si>
    <t>Venkatesh R, Yadav N, Sinha S, Mehta R, Akkali M</t>
  </si>
  <si>
    <t>Structural-functional correlation using adaptive optics, visual fields, optical coherence tomography and multifocal electroretinogram in a case of torpedo maculopathy</t>
  </si>
  <si>
    <t>AO fundus camera revealed significantly reduced photoreceptor density in 3 patients after macular hole closure surgery at 2 degree inferior and nasal.</t>
  </si>
  <si>
    <t>N=3 patients</t>
  </si>
  <si>
    <t>Markan A, Chawla R, Gupta V, Tripathi M, Sharma A, Kumar A</t>
  </si>
  <si>
    <t>Ther Adv Ophthalmol</t>
  </si>
  <si>
    <t>No significant differences in cone density or distribution at 1.5 degree from the foveal center was detected.</t>
  </si>
  <si>
    <t>N=30 patients N=30 healthy</t>
  </si>
  <si>
    <t>Liao N, Jiang H, Mao G, Li Y, Xue A, Lan Y, Lin H, Wang Q</t>
  </si>
  <si>
    <t>Am J Transl Res</t>
  </si>
  <si>
    <t>Changes in macular ultrastructural morphology in unilateral anisometropic amblyopia.</t>
  </si>
  <si>
    <t>Diabetic retinopathy (Nonproliferative )</t>
  </si>
  <si>
    <t>Hypertension (resistant)</t>
  </si>
  <si>
    <t>Intermediate AMD</t>
  </si>
  <si>
    <t>Multiple evanescent White Dot Syndrome</t>
  </si>
  <si>
    <t>Age-related macular degeneration and vascular diseases</t>
  </si>
  <si>
    <t>Photoreceptorbased metrics as candidate biomarkers</t>
  </si>
  <si>
    <t/>
  </si>
  <si>
    <t>Publications</t>
  </si>
  <si>
    <t>YEAR</t>
  </si>
  <si>
    <t>Master Funktion</t>
  </si>
  <si>
    <t>16.09.2019</t>
  </si>
  <si>
    <t>Central serous retinopathy</t>
  </si>
  <si>
    <t>Achromatopsia (complete or incomplete)</t>
  </si>
  <si>
    <t>Achromatopsia (complete or incomplete)a</t>
  </si>
  <si>
    <t>MAK-related Retinal Degeneration</t>
  </si>
  <si>
    <t>Retinitis pigmentosa (RP) (X-linked)</t>
  </si>
  <si>
    <t>AO-flood</t>
  </si>
  <si>
    <t>AO-flood (rtx1)</t>
  </si>
  <si>
    <t>AO-flood (rtx1), SLO, OCT</t>
  </si>
  <si>
    <t>AO-flood (rtx1), OCT, SLO</t>
  </si>
  <si>
    <t>AO-flood (rtx1), OCT</t>
  </si>
  <si>
    <t>Adaptive Optics (AO-flood (rtx1)) High-Resolution Imaging of Photoreceptors and Retinal Arteries in Patients with Diabetic Retinopathy</t>
  </si>
  <si>
    <t xml:space="preserve">AO-flood (rtx1) </t>
  </si>
  <si>
    <t>AO-flood (rtx1), FAF</t>
  </si>
  <si>
    <t>Determination of cone density, spacing and arrangement using an adaptive optics flood illumination retina camera (AO-flood (rtx1)™) on a healthy population.</t>
  </si>
  <si>
    <t>Despite a consistent saccular shape in the en face view, OCT (AO-OCT) volumes revealed a heterogeneous behavior in regard to size and reflective status of MAs over time.</t>
  </si>
  <si>
    <t>OCT (AO), FAF, FP</t>
  </si>
  <si>
    <t>AO-flood (rtx1), OCT (SD)</t>
  </si>
  <si>
    <t>AO-flood, FP, OCT (AO, SD)</t>
  </si>
  <si>
    <t>AOSLO, OCT (SD)</t>
  </si>
  <si>
    <t>AOSLO (Canon), OCT (SD)</t>
  </si>
  <si>
    <t>AO-flood, OCT, FAF</t>
  </si>
  <si>
    <t>AO-flood (custom)</t>
  </si>
  <si>
    <t>AOSLO, OCT (A)</t>
  </si>
  <si>
    <t>AOSLO, FP</t>
  </si>
  <si>
    <t>AO-flood, OCT (SS)</t>
  </si>
  <si>
    <t>AO-flood (rtx1), FAF, OCT (SD)</t>
  </si>
  <si>
    <t>AO-flood (rtx1), OCT (SD), FAF</t>
  </si>
  <si>
    <t>OCT (SD), AO</t>
  </si>
  <si>
    <t>AOSLO (Canon), OCT (SD), FAF</t>
  </si>
  <si>
    <t>AO-flood, OCT (AO, FD)</t>
  </si>
  <si>
    <t>AO-flood, OCT (UHR-FD)</t>
  </si>
  <si>
    <t>AOSLO, OCT (SS)</t>
  </si>
  <si>
    <t>OCT (AO)</t>
  </si>
  <si>
    <t>AO-flood, OCT (FD)</t>
  </si>
  <si>
    <t xml:space="preserve">AO-flood, OCT, FAF </t>
  </si>
  <si>
    <t>OCT (SD), AOSLO (Canon)</t>
  </si>
  <si>
    <t>AOSLO (Canon), AO-flood (rtx1)</t>
  </si>
  <si>
    <t>OCT (AO, FD), FAF</t>
  </si>
  <si>
    <t>AO-flood, OCT (SD)</t>
  </si>
  <si>
    <t xml:space="preserve">AO-flood (rtx1), OCT, FA, </t>
  </si>
  <si>
    <t>AO-flood , SLO, FP</t>
  </si>
  <si>
    <t>AO-flood (rtx1), OCT (SS, SD)</t>
  </si>
  <si>
    <t>AO-flood, OCT</t>
  </si>
  <si>
    <t xml:space="preserve"> AO-flood (rtx1), OCT (SD)</t>
  </si>
  <si>
    <t>AO-flood (rtx1), OCT, FAF</t>
  </si>
  <si>
    <t>AO-flood (rtx1), FP, OCT (EDI, SD), SLO</t>
  </si>
  <si>
    <t>AO-flood (rtx1), SLO</t>
  </si>
  <si>
    <t>AO-flood, AOSLO, OCT (SD)</t>
  </si>
  <si>
    <t>[lang:japanese]</t>
  </si>
  <si>
    <t>AO</t>
  </si>
  <si>
    <t>AOSLO, OCT (AO, D)</t>
  </si>
  <si>
    <t>AO, OCT</t>
  </si>
  <si>
    <t>OCT (A, AO)</t>
  </si>
  <si>
    <t>AO-flood (rtx1), SLDF</t>
  </si>
  <si>
    <t>AO-flood (rtx1), SLDF, Micromyography</t>
  </si>
  <si>
    <t>AO-flood(rtx1), OCT</t>
  </si>
  <si>
    <t>AO-flood (rtx1), OCT (SD), FP, AF</t>
  </si>
  <si>
    <t>AO-flood, OCT (SD), FP</t>
  </si>
  <si>
    <t>AOSLO (Boston), OCT, FP, FAF</t>
  </si>
  <si>
    <t>Domdei N, Reiniger JL</t>
  </si>
  <si>
    <t>Microperimetry (G III)</t>
  </si>
  <si>
    <t>ERG, Microperimetry</t>
  </si>
  <si>
    <t>AO-flood (rtx1), OCT (SD), FP, FAF</t>
  </si>
  <si>
    <t>Microperimetry (G III, AOSLO)</t>
  </si>
  <si>
    <t>AO-flood, OCT (SD), FA</t>
  </si>
  <si>
    <t>Perimetry (HVF 10-2)</t>
  </si>
  <si>
    <t>OCT (SD), AO-flood (rtx1), FAF, FP</t>
  </si>
  <si>
    <t>Microperimetry (AOSLO)</t>
  </si>
  <si>
    <t>Perimetry (HVA 10-2)</t>
  </si>
  <si>
    <t>Microperimetry LU</t>
  </si>
  <si>
    <t>Perimetry (HVA 10-2), VA</t>
  </si>
  <si>
    <t>Perimetry (HVA 10-2), Microperimetry (G III)</t>
  </si>
  <si>
    <t>ERG (ff)</t>
  </si>
  <si>
    <t>AO-flood (rtx1), FP, FAF, FA, OCT (HD, A)</t>
  </si>
  <si>
    <t>VA, Microperimetry, ERG (mf)</t>
  </si>
  <si>
    <t>ERG (mf), Perimetry (HVF 30-2)</t>
  </si>
  <si>
    <t>ERG (ff), Perimetry (HVF 10-2)</t>
  </si>
  <si>
    <t xml:space="preserve">ERG (mf), Perimetry </t>
  </si>
  <si>
    <t>ERG (mf)</t>
  </si>
  <si>
    <t>VA, ERG (ff)</t>
  </si>
  <si>
    <t>Perimetry (HVA 30-2), VA, ERG (ff)</t>
  </si>
  <si>
    <t>ERG (ff), Perimetry</t>
  </si>
  <si>
    <t xml:space="preserve"> ERG (ff), Microperimetry (G III)</t>
  </si>
  <si>
    <t>ERG (mf), ERG (ff), Microperimetry (G III)</t>
  </si>
  <si>
    <t>Report of a patient diagnosed with torpedo maculopathy. Fundus imaging and autofluorescence showed a TM lesion at 2 degree temporal in the right eye. ERG (mf) was reduced in the right eye. Cone density was reduced and OCT showed a subretinal cleft at the spot of the lesion.</t>
  </si>
  <si>
    <t>ERG (ff), ERG (mf)</t>
  </si>
  <si>
    <t>ERG (mf), Microperimetry (G III)</t>
  </si>
  <si>
    <t>Cone spacing values were significantly different from normal for patients with RP and demonstrated a statistically significant correlation with foveal threshold, BCVA, and ERG (mf) amplitude. Little variation was observed in cone spacing measured during two sessions fewer than 8 days apart.</t>
  </si>
  <si>
    <t>Cone spacing values were significantly different from normal for patients with CRD and demonstrated a statistically significant correlation with foveal threshold, BCVA, and ERG (mf) amplitude. Cone spacing increased in all CRD patients, even those with early disease. Little variation was observed in cone spacing measured during two sessions fewer than 8 days apart.</t>
  </si>
  <si>
    <t>ERG (ff), Microperimetry (G III)</t>
  </si>
  <si>
    <t xml:space="preserve">ERG (mf) </t>
  </si>
  <si>
    <t>ERG (ff, mf), Microperimetry</t>
  </si>
  <si>
    <t>Perimetry (HVA 10-2) Microperimetry</t>
  </si>
  <si>
    <t>CV</t>
  </si>
  <si>
    <t>VA, ERG (p)</t>
  </si>
  <si>
    <t>ERG (ff), ERG (mf), Mircoperimetry (G III), VA</t>
  </si>
  <si>
    <t>VA, Perimetry (HVA 10-2, G III), VA (AOSLO)</t>
  </si>
  <si>
    <t xml:space="preserve">Microperimetry </t>
  </si>
  <si>
    <t>Perimetry (Goldmann)</t>
  </si>
  <si>
    <t>ERG (fm)</t>
  </si>
  <si>
    <t>AOSLO (Boston), OCT (SD)</t>
  </si>
  <si>
    <t>VA, ERG (ff, mf), Perimetry</t>
  </si>
  <si>
    <t xml:space="preserve">Perimetry (Goldmann), CV, ERG (ff) </t>
  </si>
  <si>
    <t>Perimetry (HVA 10-2), Microperimetry, ERG (ff, mf)</t>
  </si>
  <si>
    <t>AO-flood (rtx1), A (FA), OCT (A)</t>
  </si>
  <si>
    <t>AO-flood (rtx1), A (FA)</t>
  </si>
  <si>
    <t xml:space="preserve">AO-flood (rtx-1), OCT (AO, SD, A), A (FA) </t>
  </si>
  <si>
    <t>AO-flood (rtx1), OCT (SD), A (FA, IG)</t>
  </si>
  <si>
    <t>AO-flood, A (FA)</t>
  </si>
  <si>
    <t>AO-flood(rtx1), OCT (AO), A (FA)</t>
  </si>
  <si>
    <t>AO-flood (rtx1), FP, A (FA)</t>
  </si>
  <si>
    <t xml:space="preserve"> AOSLO, OCT (SD), A (FA)</t>
  </si>
  <si>
    <t>FP, FAF (G), A (FA, IG), OCT (SD), AO-flood (rtx1)</t>
  </si>
  <si>
    <t>AO retinal imaging allows a direct measurement of retinal vessel wall and lumen diameter. A significant difference in wall-to-lumen ratio and wall cross-sectional area between control and patients with hypertension was observed.</t>
  </si>
  <si>
    <t>N= 110 healthy, N= 40 patients</t>
  </si>
  <si>
    <t>Mehta, R. A., Akkali, M. C., Jayadev, C., Anuj, A. &amp; Yadav, N. K.</t>
  </si>
  <si>
    <t>Indian journal of ophthalmology</t>
  </si>
  <si>
    <t>Morphometric analysis of retinal arterioles in control and hypertensive population using adaptive optics imaging.</t>
  </si>
  <si>
    <t>Fabry disease</t>
  </si>
  <si>
    <t>Presence of parietal deposits along retinal vessels, detected by rtx1 AO imaging in patients with Fabry disease</t>
  </si>
  <si>
    <t>N= 18 patients</t>
  </si>
  <si>
    <t>Sodi A, Germain DP, Bacherini D, Finocchio L, Pacini B, Marziali E, Lenzetti C, Tanini I, Koraichi F, Coriat C, Nencini P, Olivotto I, Virgili G, Rizzo S, Paques M</t>
  </si>
  <si>
    <t>IN VIVO OBSERVATION OF RETINAL VASCULAR DEPOSITS USING ADAPTIVE OPTICS IMAGING IN FABRY DISEASE.</t>
  </si>
  <si>
    <t>Retinal vasculitis</t>
  </si>
  <si>
    <t xml:space="preserve">AO imaging allowed quantitatively analyzation of perivenous sheathing and vessel diameters in retinal vasculitis. </t>
  </si>
  <si>
    <t>N=12 patients (12 eyes)</t>
  </si>
  <si>
    <t xml:space="preserve">Various diseases I this paper </t>
  </si>
  <si>
    <t xml:space="preserve">Corticosteroid, immunomodulatory agents and antibiotics </t>
  </si>
  <si>
    <t>Errera M-H, Laguarrigue M, Rossant F, Koch E, Chaumette C, Fardeau C, Westcott M, Sahel J-A, Bodaghi B, Benesty J, Paques M</t>
  </si>
  <si>
    <t>High-Resolution Imaging of Retinal Vasculitis by Flood Illumination Adaptive Optics Ophthalmoscopy: A Follow-up Study.</t>
  </si>
  <si>
    <t>Birdshot chorioretinopathy (Retinal vasculitis)</t>
  </si>
  <si>
    <t>N= 3 patients (12 eyes)</t>
  </si>
  <si>
    <t>Photoreceptor evaluation after successful macular hole closure: an adaptive optics study</t>
  </si>
  <si>
    <t>VA, Perimetry (Goldmann), ERG</t>
  </si>
  <si>
    <t>VA, ERG (mf), ERG (ff)</t>
  </si>
  <si>
    <t>AO-flood (rtx1), OCT, FP</t>
  </si>
  <si>
    <t>AO-flood, OCT (AO)</t>
  </si>
  <si>
    <t>AO-flood (rtx1), OCT (SD), A (FA), SLO, FAF (blue)</t>
  </si>
  <si>
    <t>AO, OCT (SD, A)</t>
  </si>
  <si>
    <t>AOSLO (CO)</t>
  </si>
  <si>
    <t>AOSLO (CO), OCT (AO)</t>
  </si>
  <si>
    <t>AOSLO (CO), OCT</t>
  </si>
  <si>
    <t>AOSLO (CO), FP, OCT</t>
  </si>
  <si>
    <t>AOSLO (CO), OCT (SD), FAF, FP</t>
  </si>
  <si>
    <t>AOSLO (CO), FAF, OCT (SS)</t>
  </si>
  <si>
    <t>AOSLO (CO, SD), AO-flood, OCT (SD)</t>
  </si>
  <si>
    <t>AOSLO (Canon, CO), OCT</t>
  </si>
  <si>
    <t>AOSLO (A, OP), FP, OCT</t>
  </si>
  <si>
    <t>AOSLO (CO), A (FA)</t>
  </si>
  <si>
    <t>AOSLO (Canon, CO), OCT (SD)</t>
  </si>
  <si>
    <t>AOSLO (CO), OCT (SD)</t>
  </si>
  <si>
    <t>AOSLO (CO, A)</t>
  </si>
  <si>
    <t>AOSLO (Canon, CO)</t>
  </si>
  <si>
    <t>AOSLO (CO, FA, OP), FP, OCT</t>
  </si>
  <si>
    <t>AOSLO (CO, FA), OCT (SD)</t>
  </si>
  <si>
    <t>AOSLO  (CO)</t>
  </si>
  <si>
    <t>AOSLO (OP), OCT (SD)</t>
  </si>
  <si>
    <t>AOSLO (CO), OCT (A)</t>
  </si>
  <si>
    <t>AOSLO (Canon, CO), FP</t>
  </si>
  <si>
    <t>AOSLO (CO, OP), SLO, OCT</t>
  </si>
  <si>
    <t>AOSLO (OP)</t>
  </si>
  <si>
    <t>AOSLO (CO, OP)</t>
  </si>
  <si>
    <t>AOSLO (Boston, CO, OP), OCT (SD), FP</t>
  </si>
  <si>
    <t>AOSLO (CO, SD), OCT</t>
  </si>
  <si>
    <t>AOSLO (CO, FA)</t>
  </si>
  <si>
    <t>AOSLO (CO), OCT (FD)</t>
  </si>
  <si>
    <t>AOSLO (CO), FP, OCT (SD), FAF</t>
  </si>
  <si>
    <t>AOSLO (CO, SD), OCT (SD), FP</t>
  </si>
  <si>
    <t>AOSLO (CO), OCT (SD), FA, FP</t>
  </si>
  <si>
    <t>AOSLO (CO), OCT (SD), SLO, FP</t>
  </si>
  <si>
    <t>AOSLO (CO, SD), OCT (SD)</t>
  </si>
  <si>
    <t>AOSLO (CO, SD), OCT (D, SD)</t>
  </si>
  <si>
    <t>AOSLO (CO), OCT (SD), FAF, CBR</t>
  </si>
  <si>
    <t>AOSLO (CO), OCT (SD), CBR, FP</t>
  </si>
  <si>
    <t>AOSLO (CO), OCT (SD), FAF</t>
  </si>
  <si>
    <t>AOSLO (CO), OCT (SD), FP, FAF, FA</t>
  </si>
  <si>
    <t>AOSLO (Canon), FP, FAF, OCT (SD)</t>
  </si>
  <si>
    <t>AOSLO (CO), OCT, FP, FAF</t>
  </si>
  <si>
    <t>AOSLO (CO), AO-flood, OCT (SD)</t>
  </si>
  <si>
    <t>AOSLO (CO,SD), OCT (SD)</t>
  </si>
  <si>
    <t>AOSLO (CO, SD)</t>
  </si>
  <si>
    <t>AOSLO (SD), OCT (SD)</t>
  </si>
  <si>
    <t>AOSLO (CO), OCT (D)</t>
  </si>
  <si>
    <t>AOSLO (CO), AO-flood</t>
  </si>
  <si>
    <t>AOSLO (CO), AO-flood (rtx1), OCT (SD), FAF</t>
  </si>
  <si>
    <t>AOSLO (CO), OCT, SLO, OCT (SD), FAF</t>
  </si>
  <si>
    <t xml:space="preserve"> AOSLO (CO, SD), OCT (SD)</t>
  </si>
  <si>
    <t>AOSLO (CO), AO-flood (rtx1) FAF, OCT</t>
  </si>
  <si>
    <t>AOSLO (CO, F)</t>
  </si>
  <si>
    <t>AOSLO (CO, SD), OCT, FAF</t>
  </si>
  <si>
    <t>AOSLO (CO, F), FAF, OCT (SD)</t>
  </si>
  <si>
    <t>AOSLO (CO), FAF, OCT (SD), FP</t>
  </si>
  <si>
    <t>AOSLO (CO), OCT, FA</t>
  </si>
  <si>
    <t>AOSLO (CO), OCT (A, SD)</t>
  </si>
  <si>
    <t>AOSLO (CO, OP), OCT (SD)</t>
  </si>
  <si>
    <t>AOSLO (CO), AO-flood, OCT (AO), FAF, A (FA, IG)</t>
  </si>
  <si>
    <t>AOSLO (CO), OCT (AO), AO-flood (rtx1)</t>
  </si>
  <si>
    <t>AOSLO (CO), OCT (AO),  AO-flood (rtx1)</t>
  </si>
  <si>
    <t>AOSLO (CO, OP, FA)</t>
  </si>
  <si>
    <t>AOSLO (TP)</t>
  </si>
  <si>
    <t>AOSLO (CO, OP, TP), OCT (SD)</t>
  </si>
  <si>
    <t>AOSLO (SD)</t>
  </si>
  <si>
    <t>Karst SG, Lammer J, Radwan SH, Kwak H, Silva PS, Burns SA, Aiello LP, Sun JK</t>
  </si>
  <si>
    <t>Chew AL, Sampson DM, Chelva E, Khan JC, Chen FK</t>
  </si>
  <si>
    <t>Forte R, Aptel F, Feldmann A, Chiquet C</t>
  </si>
  <si>
    <t>systemic corticosteroids = Oral prednisolone</t>
  </si>
  <si>
    <t>The cone photoreceptor density was decreased at the level of the AMN lesions. The cone mosaic disruption appeared heterogeneous and more widespread than the lesion detected in the IR-SLO and SD-OCT images. The areas of cone loss correlated with SD-OCT and microperimetry.</t>
  </si>
  <si>
    <t>RPGR, EYS, USH2A, OFD1, RP2</t>
  </si>
  <si>
    <t>Cones and Microvasculature</t>
  </si>
  <si>
    <t>Decreased cone and microvascular density were present in both moderate and severe RP groups compared to healthy subjects.</t>
  </si>
  <si>
    <t>N=29 healthy/ 54 eyes, N=20 patients 37 eyes</t>
  </si>
  <si>
    <t>AO-flood (rtx1), OCT (A)</t>
  </si>
  <si>
    <t xml:space="preserve">Lin R, Shen M, Pan D, Xu S-Z, Shen R-J, Shao Y, Shi C, Lu F, Jin Z-B </t>
  </si>
  <si>
    <t>Relationship Between Cone Loss and Microvasculature Change in Retinitis Pigmentosa.</t>
  </si>
  <si>
    <t>Photoreceptors, RPE, Choriocapillaris</t>
  </si>
  <si>
    <t>Functional cones were found outside the presumed borders of preserved outer-retina/RPE as defined by SW-AF. In patients with CHM, cone spacing correlated negatively with CC flow void and retinal sensitivity.</t>
  </si>
  <si>
    <t>N= 4 healthy/ 6 eyes, N= 6 patients/ 12 eyes</t>
  </si>
  <si>
    <t>AOSLO (CO, SD), FAF (B, NIR), OCT (A, SS)</t>
  </si>
  <si>
    <t>Microperimetry (G3)</t>
  </si>
  <si>
    <t>Foote KG, Rinella N, Tang J, Bensaid N, Zhou H, Zhang Q, Wang RK, Porco TC, Roorda A, Duncan JL</t>
  </si>
  <si>
    <t>Cone Structure Persists Beyond Margins of Short- Wavelength Autofluorescence in Choroideremia</t>
  </si>
  <si>
    <r>
      <rPr>
        <b/>
        <sz val="24"/>
        <color theme="1"/>
        <rFont val="Calibri"/>
        <family val="2"/>
        <scheme val="minor"/>
      </rPr>
      <t xml:space="preserve">Abbreviations: </t>
    </r>
    <r>
      <rPr>
        <sz val="24"/>
        <color theme="1"/>
        <rFont val="Calibri"/>
        <family val="2"/>
        <scheme val="minor"/>
      </rPr>
      <t xml:space="preserve">
</t>
    </r>
    <r>
      <rPr>
        <b/>
        <u/>
        <sz val="24"/>
        <color theme="1"/>
        <rFont val="Calibri"/>
        <family val="2"/>
        <scheme val="minor"/>
      </rPr>
      <t>Imaging modality</t>
    </r>
    <r>
      <rPr>
        <sz val="24"/>
        <color theme="1"/>
        <rFont val="Calibri"/>
        <family val="2"/>
        <scheme val="minor"/>
      </rPr>
      <t xml:space="preserve">: Adaptive optics </t>
    </r>
    <r>
      <rPr>
        <b/>
        <sz val="24"/>
        <color theme="1"/>
        <rFont val="Calibri"/>
        <family val="2"/>
        <scheme val="minor"/>
      </rPr>
      <t>AO</t>
    </r>
    <r>
      <rPr>
        <sz val="24"/>
        <color theme="1"/>
        <rFont val="Calibri"/>
        <family val="2"/>
        <scheme val="minor"/>
      </rPr>
      <t xml:space="preserve">, adaptive optics scanning laser ophthalmoscopy: </t>
    </r>
    <r>
      <rPr>
        <b/>
        <sz val="24"/>
        <color theme="1"/>
        <rFont val="Calibri"/>
        <family val="2"/>
        <scheme val="minor"/>
      </rPr>
      <t>AOSLO</t>
    </r>
    <r>
      <rPr>
        <sz val="24"/>
        <color theme="1"/>
        <rFont val="Calibri"/>
        <family val="2"/>
        <scheme val="minor"/>
      </rPr>
      <t xml:space="preserve"> (Company| special imaging modality = angiography A | fluorescein angiography FA |confocal CO |offset-pinhole OP| split-detection SD| dark-field DF| two-photon TP), AO-flood illumination camera: </t>
    </r>
    <r>
      <rPr>
        <b/>
        <sz val="24"/>
        <color theme="1"/>
        <rFont val="Calibri"/>
        <family val="2"/>
        <scheme val="minor"/>
      </rPr>
      <t>AO-flood</t>
    </r>
    <r>
      <rPr>
        <sz val="24"/>
        <color theme="1"/>
        <rFont val="Calibri"/>
        <family val="2"/>
        <scheme val="minor"/>
      </rPr>
      <t xml:space="preserve"> (Device name), angiography: </t>
    </r>
    <r>
      <rPr>
        <b/>
        <sz val="24"/>
        <color theme="1"/>
        <rFont val="Calibri"/>
        <family val="2"/>
        <scheme val="minor"/>
      </rPr>
      <t>A</t>
    </r>
    <r>
      <rPr>
        <sz val="24"/>
        <color theme="1"/>
        <rFont val="Calibri"/>
        <family val="2"/>
        <scheme val="minor"/>
      </rPr>
      <t xml:space="preserve"> (Type= fluorescein FA | indocyanine green IG), fundus autofluorescence:</t>
    </r>
    <r>
      <rPr>
        <b/>
        <sz val="24"/>
        <color theme="1"/>
        <rFont val="Calibri"/>
        <family val="2"/>
        <scheme val="minor"/>
      </rPr>
      <t xml:space="preserve"> FAF</t>
    </r>
    <r>
      <rPr>
        <sz val="24"/>
        <color theme="1"/>
        <rFont val="Calibri"/>
        <family val="2"/>
        <scheme val="minor"/>
      </rPr>
      <t xml:space="preserve"> (Type = blue B| green G| near-infrared NIR), fundus photography: </t>
    </r>
    <r>
      <rPr>
        <b/>
        <sz val="24"/>
        <color theme="1"/>
        <rFont val="Calibri"/>
        <family val="2"/>
        <scheme val="minor"/>
      </rPr>
      <t>FP</t>
    </r>
    <r>
      <rPr>
        <sz val="24"/>
        <color theme="1"/>
        <rFont val="Calibri"/>
        <family val="2"/>
        <scheme val="minor"/>
      </rPr>
      <t xml:space="preserve">, optical coherence tomography: </t>
    </r>
    <r>
      <rPr>
        <b/>
        <sz val="24"/>
        <color theme="1"/>
        <rFont val="Calibri"/>
        <family val="2"/>
        <scheme val="minor"/>
      </rPr>
      <t xml:space="preserve">OCT </t>
    </r>
    <r>
      <rPr>
        <sz val="24"/>
        <color theme="1"/>
        <rFont val="Calibri"/>
        <family val="2"/>
        <scheme val="minor"/>
      </rPr>
      <t xml:space="preserve">(Type =adaptive optics AO| angiography A| directional D| field domain FD| spectral domain SD| swept-source SS| ultra-high resolution UHR), scanning laser ophthalmoscopy: </t>
    </r>
    <r>
      <rPr>
        <b/>
        <sz val="24"/>
        <color theme="1"/>
        <rFont val="Calibri"/>
        <family val="2"/>
        <scheme val="minor"/>
      </rPr>
      <t>SLO</t>
    </r>
    <r>
      <rPr>
        <sz val="24"/>
        <color theme="1"/>
        <rFont val="Calibri"/>
        <family val="2"/>
        <scheme val="minor"/>
      </rPr>
      <t xml:space="preserve">.
</t>
    </r>
    <r>
      <rPr>
        <b/>
        <u/>
        <sz val="24"/>
        <color theme="1"/>
        <rFont val="Calibri"/>
        <family val="2"/>
        <scheme val="minor"/>
      </rPr>
      <t>Functional testing</t>
    </r>
    <r>
      <rPr>
        <u/>
        <sz val="24"/>
        <color theme="1"/>
        <rFont val="Calibri"/>
        <family val="2"/>
        <scheme val="minor"/>
      </rPr>
      <t>:</t>
    </r>
    <r>
      <rPr>
        <sz val="24"/>
        <color theme="1"/>
        <rFont val="Calibri"/>
        <family val="2"/>
        <scheme val="minor"/>
      </rPr>
      <t xml:space="preserve"> Colour vision test: </t>
    </r>
    <r>
      <rPr>
        <b/>
        <sz val="24"/>
        <color theme="1"/>
        <rFont val="Calibri"/>
        <family val="2"/>
        <scheme val="minor"/>
      </rPr>
      <t>CV</t>
    </r>
    <r>
      <rPr>
        <sz val="24"/>
        <color theme="1"/>
        <rFont val="Calibri"/>
        <family val="2"/>
        <scheme val="minor"/>
      </rPr>
      <t xml:space="preserve">, electroretinography: </t>
    </r>
    <r>
      <rPr>
        <b/>
        <sz val="24"/>
        <color theme="1"/>
        <rFont val="Calibri"/>
        <family val="2"/>
        <scheme val="minor"/>
      </rPr>
      <t>ERG</t>
    </r>
    <r>
      <rPr>
        <sz val="24"/>
        <color theme="1"/>
        <rFont val="Calibri"/>
        <family val="2"/>
        <scheme val="minor"/>
      </rPr>
      <t xml:space="preserve"> (Type= full field ff | multifocal mf), </t>
    </r>
    <r>
      <rPr>
        <b/>
        <sz val="24"/>
        <color theme="1"/>
        <rFont val="Calibri"/>
        <family val="2"/>
        <scheme val="minor"/>
      </rPr>
      <t>Microperimetry</t>
    </r>
    <r>
      <rPr>
        <sz val="24"/>
        <color theme="1"/>
        <rFont val="Calibri"/>
        <family val="2"/>
        <scheme val="minor"/>
      </rPr>
      <t xml:space="preserve"> (Standard stimulus size | AOSLO), </t>
    </r>
    <r>
      <rPr>
        <b/>
        <sz val="24"/>
        <color theme="1"/>
        <rFont val="Calibri"/>
        <family val="2"/>
        <scheme val="minor"/>
      </rPr>
      <t xml:space="preserve">Perimetry </t>
    </r>
    <r>
      <rPr>
        <sz val="24"/>
        <color theme="1"/>
        <rFont val="Calibri"/>
        <family val="2"/>
        <scheme val="minor"/>
      </rPr>
      <t xml:space="preserve">(Type = Humphrey visual field analyzer HVA, Goldmann), visual acuity: </t>
    </r>
    <r>
      <rPr>
        <b/>
        <sz val="24"/>
        <color theme="1"/>
        <rFont val="Calibri"/>
        <family val="2"/>
        <scheme val="minor"/>
      </rPr>
      <t>VA</t>
    </r>
    <r>
      <rPr>
        <sz val="24"/>
        <color theme="1"/>
        <rFont val="Calibri"/>
        <family val="2"/>
        <scheme val="minor"/>
      </rPr>
      <t>.</t>
    </r>
  </si>
  <si>
    <t>PDE6C</t>
  </si>
  <si>
    <t>PDE6C-associated achromatopsia patients present severe cone dysfunction.  Myopia and slowly progressive maculopathy are common features.</t>
  </si>
  <si>
    <t>6 patients</t>
  </si>
  <si>
    <t>AOSLO (CO, SD, DF), OCT (SD), FAF</t>
  </si>
  <si>
    <t>ERG (ff), CV</t>
  </si>
  <si>
    <t>Georgiou M, Robson AG, Singh N, Pontikos N, Kane T, Hirji N, Ripamonti C, Rotsos T, Dubra A, Kalitzeos A, Webster AR, Carroll J, Michaelides M</t>
  </si>
  <si>
    <t>Deep Phenotyping of PDE6C-Associated Achromatopsia.</t>
  </si>
  <si>
    <t>AO-flood (rtx1), OCT (AO), AOSLO</t>
  </si>
  <si>
    <t>Showcase of the latest capabilities of AO systems for imaging the human retina and by an extensive review of the literature on clinical uses of AO.</t>
  </si>
  <si>
    <t>Juvenile macular dystrophy &amp; hypotrichosis (HJMD)</t>
  </si>
  <si>
    <t>CDH3</t>
  </si>
  <si>
    <t>Retina, cones</t>
  </si>
  <si>
    <t>Both patients did display macular dystrophy. Mf ERG amplitudes were reduced in the central 4-5° of the retina. FAF images revealed a large central hypofluorescent area surrounded by a hyperfluorescent ring. AO images showed a central loss of photoreceptors.</t>
  </si>
  <si>
    <t>N = 2 patients</t>
  </si>
  <si>
    <t>AO-flood (rtx), OCT(SD), FP, FAF</t>
  </si>
  <si>
    <t>ERG (ff/mf)</t>
  </si>
  <si>
    <t>Nasser F, Kempf M, Kurtenbach A, Stöhr H, Weber BHF, Neuhaus C, Rating P, Zrenner E</t>
  </si>
  <si>
    <t>Ophthalmic Res</t>
  </si>
  <si>
    <t>Correlating Adaptive Optics Images to Clinical Findings in Juvenile Macular Dystrophy with Hypotrichosis in Siblings with Homozygous CDH3 Pathogenic Variation.</t>
  </si>
  <si>
    <t>CNGA3/ CNGB3</t>
  </si>
  <si>
    <t>Cone density maps reveal that cone topography of the ACHM fovea is non-uniform with local variations in cone density between eyes. Additionally it is demonstrated, that interocular symmetry of the foveal cone mosaic in ACHM exists.</t>
  </si>
  <si>
    <t>N = 26 patients</t>
  </si>
  <si>
    <t>Litts KM, Georgiou M, Langlo CS, Patterson EJ, Mastey RR, Kalitzeos A, Linderman RE, Lam BL, Fishman GA, Pennesi ME, Kay CN, Hauswirth WW, Michaelides M, Carroll J</t>
  </si>
  <si>
    <t>Curr Eye Res.</t>
  </si>
  <si>
    <t>Interocular symmetry of foveal cone topography in congenital achromatopsia.</t>
  </si>
  <si>
    <t>Retinal vein occlusion</t>
  </si>
  <si>
    <t>Photoreceptors, macular edema</t>
  </si>
  <si>
    <t>Following macular edema, patchy attenuation of the inner/outer segment and of the cone outer segment tips may be present in OCT. Strong directional signal variability of both OCT and adaptive optics ophthalmoscopy is present. Results suggest that misaligned photoreceptor outer segments might contribute to such features.</t>
  </si>
  <si>
    <t>N = 9 patients, n = 9 eyes</t>
  </si>
  <si>
    <t>AO-flood (rtx1), OCT (D)</t>
  </si>
  <si>
    <t>Paques M, Rossant F, Finocchio L, Grieve K, Sahel J-A, Pedinielli A, Mrejen S</t>
  </si>
  <si>
    <t>Retina (Philadelphia, Pa )</t>
  </si>
  <si>
    <t>ATTENUATION OUTER RETINAL BANDS ON OPTICAL COHERENCE TOMOGRAPHY FOLLOWING MACULAR EDEMA: A Possible Manifestation of Photoreceptor Misalignment</t>
  </si>
  <si>
    <t>Compared to healthy controls, patients with red/green color vision defect show a similar cone density and spacing at 2°. Yet cone dispersion is significantly increased maybe indicating some form of altered arrangement.</t>
  </si>
  <si>
    <t>N = 21 patients (21 eyes), N = 21 healthy (21 eyes)</t>
  </si>
  <si>
    <t>Farnsworth-Munsell 100-Hue test, Nagel anomaloscope</t>
  </si>
  <si>
    <t>Dhiman R, Gupta V, Chawla R, Kumar A, Saxena R</t>
  </si>
  <si>
    <t>Can J Ophthalmol.</t>
  </si>
  <si>
    <t>Cone mosaic characteristics in red-green colour deficiency: a comparative study.</t>
  </si>
  <si>
    <t xml:space="preserve">Primary open-angle glaucoma </t>
  </si>
  <si>
    <t xml:space="preserve">Retinal arteriole diameter </t>
  </si>
  <si>
    <t>In POA a real narrowing of the arteriolar lumen without modification of the vessel wall thickness was observed.</t>
  </si>
  <si>
    <t>N = 31 patient, 29 healthy</t>
  </si>
  <si>
    <t>Hugo J, Chavane F, Beylerian M, Callet M, Denis D, Matonti F</t>
  </si>
  <si>
    <t>J Glaucoma.</t>
  </si>
  <si>
    <t>Morphologic Analysis of Peripapillary Retinal Arteriole Using Adaptive Optics in Primary Open-angle Glaucoma.</t>
  </si>
  <si>
    <t>GNAT2</t>
  </si>
  <si>
    <t>Patients with GNAT2-ACHM showed preservation of the foveal ellipsoid zone. Mean cone densities were lower than these of unaffected individuals, but with overlap. The cone mosaic is relatively well preserved, indicating potential for a wide gene therapeutic window.</t>
  </si>
  <si>
    <t>N = 9 patients (18 eyes)</t>
  </si>
  <si>
    <t>VA, CV (Cambridge)</t>
  </si>
  <si>
    <t>Georgiou M, Singh N, Kane T, Robson AG, Kalitzeos A, Hirji N, Webster AR, Dubra A, Carroll J, Michaelides M</t>
  </si>
  <si>
    <t>Investigative ophthalmology &amp; visual science</t>
  </si>
  <si>
    <t>Photoreceptor Structure in GNAT2-Associated Achromatopsia.</t>
  </si>
  <si>
    <t>Multiple sclerosis (multiple sclerosis associated optic neuritis)</t>
  </si>
  <si>
    <t>New imaging techniques showing prospects characterizing retinal changes in MS.</t>
  </si>
  <si>
    <t>REVIEW, imaging in MS</t>
  </si>
  <si>
    <t>AOSLO, (CO, SD), OCT (FF)</t>
  </si>
  <si>
    <t>Kleerekooper I, Petzold A, Trip SA</t>
  </si>
  <si>
    <t>Brain: a journal of neurology</t>
  </si>
  <si>
    <t>Anterior visual system imaging to investigate energy failure in multiple sclerosis.</t>
  </si>
  <si>
    <t>Imaging of individual subretinal drusenoid deposits showed that they shrink, grow, remain of similar size, disappear and reappear after regression. It is assumed that the change reflects the activities of the local outer retinal cells.</t>
  </si>
  <si>
    <t>N = 4 patients (6 eyes)</t>
  </si>
  <si>
    <t>Longitudinal 3.5 years</t>
  </si>
  <si>
    <t>Zhang Y, Wang X, Sadda SR, Clark ME, Witherspoon CD, Spaide RF, Owsley C, Curcio CA</t>
  </si>
  <si>
    <t>Ophthalmology. Retina</t>
  </si>
  <si>
    <t>Lifecycles of Individual Subretinal Drusenoid Deposits and Evolution of Outer Retinal Atrophy in Age-Related Macular Degeneration.</t>
  </si>
  <si>
    <t>Affected venous segments showed a variable association of nicking, narrowing, deviation, and opacification. The degree of venous narrowing ranged from 40% to 77%, while at these sites, the width of the intervascular space ranged from 16 µm to 42 µm.</t>
  </si>
  <si>
    <t>RPGR / RHO</t>
  </si>
  <si>
    <t xml:space="preserve">Comparison of AOMP sensitivity to cone density revealed that retinal sensitivity/cone density was lower in patients with RPGR mutations than normal and lower than patients with RHO mutations.  </t>
  </si>
  <si>
    <t>5 patients RPGR (5 eyes), 5 patients RHO (5 eyes), 4 control (4 eyes)</t>
  </si>
  <si>
    <t>AOMP</t>
  </si>
  <si>
    <t>Foote KG, Wong JJ, Boehm AE, Bensinger E, Porco TC, Roorda A, Duncan JL</t>
  </si>
  <si>
    <t>Comparing Cone Structure and Function in RHO- and RPGR-Associated Retinitis Pigmentosa.</t>
  </si>
  <si>
    <t>Diabetic retinopathy (mild, non-proliferative)</t>
  </si>
  <si>
    <t>The control Group DP showed significant reduction in function in terms of 10-2 FDT, an increase in inner nuclear layer thickness, decrease in outer plexiform layer thickness and foveal vessel density. No such changes were observed in the intervention Group DP receiving citicoline and vitamin B12 eye drop treatment.</t>
  </si>
  <si>
    <t>20 patients (10/20 control)</t>
  </si>
  <si>
    <t>Longitudinal 3 years, ClinicalTrials.gov (NCT04009980)</t>
  </si>
  <si>
    <t>AO-flood (rtx1), OCT (SD, A)</t>
  </si>
  <si>
    <t>FDT</t>
  </si>
  <si>
    <t>Citicoline &amp; vitamin B12 eye drops</t>
  </si>
  <si>
    <t>Parravano M, Scarinci F, Parisi V, Giorno P, Giannini D, Oddone F, Varano M</t>
  </si>
  <si>
    <t>Advances in therapy</t>
  </si>
  <si>
    <t>Citicoline and Vitamin B12 Eye Drops in Type 1 Diabetes: Results of a 3-year Pilot Study Evaluating Morpho-Functional Retinal Changes.</t>
  </si>
  <si>
    <t>Retinal nerve fiber bundle</t>
  </si>
  <si>
    <t>AOSLO imaging was able to reveal nerve fiber bundle narrowing in 8 eyes.</t>
  </si>
  <si>
    <t>12 patients (14 eyes)</t>
  </si>
  <si>
    <t>Longitudinal</t>
  </si>
  <si>
    <t>AOSLO, FP, OCT (SD)</t>
  </si>
  <si>
    <t>BCVA, Perimetry (HVA)</t>
  </si>
  <si>
    <t>Hasegawa T, Ooto S, Akagi T, Kameda T, Nakanishi H, Ikeda HO, Suda K, Tsujikawa A</t>
  </si>
  <si>
    <t>American journal of ophthalmology</t>
  </si>
  <si>
    <t>Expansion of retinal nerve fiber bundle narrowing in glaucoma: An adaptive optics scanning laser ophthalmoscopy study.</t>
  </si>
  <si>
    <t>Various diseases</t>
  </si>
  <si>
    <t>FLIO, OCT and AOSLO Imaging are powerful imaging tools and reveal useful data in various retinal diseases.</t>
  </si>
  <si>
    <t>AOSLO, OCT, FLIO</t>
  </si>
  <si>
    <t>Li DQ, Choudhry N.</t>
  </si>
  <si>
    <t>Current opinion in ophthalmology</t>
  </si>
  <si>
    <t>The future of retinal imaging.</t>
  </si>
  <si>
    <t>AMD</t>
  </si>
  <si>
    <t>The implanted hAM triggered a possible regenerative process which improved the patients BCVA. Additionally, a stable fixation was recovered.</t>
  </si>
  <si>
    <t>11 patients</t>
  </si>
  <si>
    <t>OCT (SD, A), AO-flood (rtx1)</t>
  </si>
  <si>
    <t>BCVA, Microperimetry</t>
  </si>
  <si>
    <t>Human Amniotic Membrane plug</t>
  </si>
  <si>
    <t>Rizzo S, Caporossi T, Tartaro R, Finocchio L, Pacini B, Bacherini D, Virgili G</t>
  </si>
  <si>
    <t>Human Amniotic Membrane plug to restore Age related Macular Degeneration photoreceptors' damage.</t>
  </si>
  <si>
    <t>Retinitis pigmentosa (AD)</t>
  </si>
  <si>
    <t>RDH12</t>
  </si>
  <si>
    <t>The novel mutation in RDH12 causes autosomal dominant RP. The new variant shows relatively intact macular structure and visual acuity.</t>
  </si>
  <si>
    <t>2 patients</t>
  </si>
  <si>
    <t>AOSLO (CO, SD), OCT (SD), FAF</t>
  </si>
  <si>
    <t>Sarkar H, Dubis AM, Downes S, Moosajee M</t>
  </si>
  <si>
    <t>Frontiers in genetics</t>
  </si>
  <si>
    <t>Novel Heterozygous Deletion in Retinol Dehydrogenase 12 (RDH12) Causes Familial Autosomal Dominant Retinitis Pigmentosa.</t>
  </si>
  <si>
    <t>Acute zonal occult outer retinopathy</t>
  </si>
  <si>
    <t>AO OCT revealed photoreceptor abnormalities not previously identified in conventional OCT.</t>
  </si>
  <si>
    <t>OCT (AO), FAF, A (FA)</t>
  </si>
  <si>
    <t>Xu QA, Athwal A, Heisler M, Ju MJ, Vanzan V, Ferrara D, Sarunic M, Navajas EV</t>
  </si>
  <si>
    <t>Retinal cases &amp; brief reports</t>
  </si>
  <si>
    <t>ADAPTIVE OPTICS OPTICAL COHERENCE TOMOGRAPHY IN A CASE OF ACUTE ZONAL OCCULT OUTER RETINOPATHY.</t>
  </si>
  <si>
    <t>Central serous chorioretinopathy (CSC)</t>
  </si>
  <si>
    <t>Photoreceptor density was lower in affected eyes than in normal eyes. Laser treatment can reduce the healing period of CSC, preventing the loss of photoreceptors.</t>
  </si>
  <si>
    <t>21 patients (42 eyes)</t>
  </si>
  <si>
    <t>AO-flood (rtx1), OCT (SS), FAF</t>
  </si>
  <si>
    <t xml:space="preserve">Focal laser photocoagulation </t>
  </si>
  <si>
    <t>Ochinciuc R, Ochinciuc U, Stanca HT, Barac R, Darabus D, Şuţă M, Baltă F, Burcea M</t>
  </si>
  <si>
    <t>Medicine</t>
  </si>
  <si>
    <t>Photoreceptor assessment in focal laser-treated central serous chorioretinopathy using adaptive optics and fundus autofluorescence.</t>
  </si>
  <si>
    <t xml:space="preserve">Macular holes were successfully closed 12 months after surgery using human amniotic membrane plug and air tamponade or sulfur hexafluoride tamponade. The postoperative BCVA increased significantly. </t>
  </si>
  <si>
    <t>N = 20 patients (20 eyes)</t>
  </si>
  <si>
    <t>OCT (SD, A)</t>
  </si>
  <si>
    <t>Human amniotic membrane plug &amp; sulfur hexafluoride tamponade / air tamponade</t>
  </si>
  <si>
    <t>Caporossi T, Tartaro R, Finocchio L, Pacini B, Angelis L de, Bacherini D, Rizzo S</t>
  </si>
  <si>
    <t>Retina (Philadelphia, Pa.)</t>
  </si>
  <si>
    <t>Human Amniotic Membrane to treat macular holes that failed to close, Sulfur Hexafluoride endotamponade versus air endotamponade: a prospective comparative study.</t>
  </si>
  <si>
    <t>RP1</t>
  </si>
  <si>
    <t xml:space="preserve">The areas of surviving photoreceptors in the macular decreased during 4 years of follow up. Monitoring the area can provide a precise pathological record of retinal degeneration. </t>
  </si>
  <si>
    <t>N = 9 patients</t>
  </si>
  <si>
    <t>Longitudinal (4 years)</t>
  </si>
  <si>
    <t>OCT, FAF, AO-flood (rtx1)</t>
  </si>
  <si>
    <t>Ueno S, Koyanagi Y, Kominami T, Ito Y, Kawano K, Nishiguchi KM, Rivolta C, Nakazawa T, Sonoda K-H, Terasaki H</t>
  </si>
  <si>
    <t>Japanese journal of ophthalmology</t>
  </si>
  <si>
    <t>Clinical characteristics and high resolution retinal imaging of retinitis pigmentosa caused by RP1 gene variants.</t>
  </si>
  <si>
    <t>Transparent retinal structures</t>
  </si>
  <si>
    <t xml:space="preserve">AO-OCT imaging applications. Imaging transparent retinal structures and measuring their processes. </t>
  </si>
  <si>
    <t>Miller DT, Kurokawa K</t>
  </si>
  <si>
    <t>Annual review of vision science</t>
  </si>
  <si>
    <t>Cellular Scale Imaging of Transparent Retinal Structures and Processes Using Adaptive Optics Optical Coherence Tomography.</t>
  </si>
  <si>
    <t>AOSLO near-infrared autofluorescence revealed microstructural changes of RPE cells in the eyes of AMD patients compared to normal eyes.</t>
  </si>
  <si>
    <t>N = 15 patients, 7 control</t>
  </si>
  <si>
    <t>AOSLO (CO, AF), OCT (SD), Ao-flood (rtx1), SLO</t>
  </si>
  <si>
    <t>Vienola KV, Zhang M, Snyder VC, Sahel J-A, Dansingani KK, Rossi EA.</t>
  </si>
  <si>
    <t>Scientific reports</t>
  </si>
  <si>
    <t>Microstructure of the retinal pigment epithelium near-infrared autofluorescence in healthy young eyes and in patients with AMD</t>
  </si>
  <si>
    <t>Loss of inner and outer segments of photoreceptors was revealed. After 9 months the size of the laser lesions was decreased. Permanent scarring is likely.</t>
  </si>
  <si>
    <t>9 month follow-up</t>
  </si>
  <si>
    <t>AOSLO, OCT AO)</t>
  </si>
  <si>
    <t>Vitellas C, Doble N, Wells-Gray EM, Challa N, Davidorf F, Choi SS</t>
  </si>
  <si>
    <t>Cone Photoreceptor Integrity assessed with Adaptive Optics Imaging after Laser-Pointer-Induced Retinal Injury.</t>
  </si>
  <si>
    <t xml:space="preserve">The foveal cone density of patients with albinism was reduced. Individuals with albinism show a greater retinotopic diverse organization than previously appreciated.  </t>
  </si>
  <si>
    <t>N = 5 patients, 5 control</t>
  </si>
  <si>
    <t>fMRI</t>
  </si>
  <si>
    <t>Woertz EN, Wilk MA, Duwell EJ, Mathis JR, Carroll J, DeYoe EA</t>
  </si>
  <si>
    <t>Journal of vision</t>
  </si>
  <si>
    <t>The relationship between retinal cone density and cortical magnification in human albinism</t>
  </si>
  <si>
    <t>Gunn’s dot</t>
  </si>
  <si>
    <t>Retinal layers</t>
  </si>
  <si>
    <t xml:space="preserve">The Gunn’s dots axial location was identified to be within the inner limiting membrane of the retina. Gunn’s dots may be associated with microglia or astrocyte activity. </t>
  </si>
  <si>
    <t>AOSLO (CO, SD), OCT (AO)</t>
  </si>
  <si>
    <t>Hammer DX, Liu Z, Cava JA, Carroll J, Saeedi O</t>
  </si>
  <si>
    <t>American journal of ophthalmology case reports</t>
  </si>
  <si>
    <t>On the axial location of Gunn's dots.</t>
  </si>
  <si>
    <t>Photoreceptors, SDD</t>
  </si>
  <si>
    <t xml:space="preserve">Photoreceptors surrounding ribbon SDD are not visible in AOSLO images. Photoreceptors were clearly revealed by AOSLO in the area unaffected by lesion in eyes with dot only SDD. Different subretinal SDD may affect surrounding photoreceptors in different ways or to different extents.  </t>
  </si>
  <si>
    <t>N = 13 patients (26 eyes), 8 healthy (16 eyes)</t>
  </si>
  <si>
    <t>AOSLO, OCT (SD), FP,</t>
  </si>
  <si>
    <t>Xu X, Wang X, Sadda SR, Zhang Y</t>
  </si>
  <si>
    <t>Graefe's archive for clinical and experimental ophthalmology</t>
  </si>
  <si>
    <t>Subtype-differentiated impacts of subretinal drusenoid deposits on photoreceptors revealed by adaptive optics scanning laser ophthalmoscopy.</t>
  </si>
  <si>
    <t>N = 26 patients, 13 healthy</t>
  </si>
  <si>
    <t>Ro-Mase T, Ishiko S, Omae T, Ishibazawa A, Shimouchi A, Yoshida A</t>
  </si>
  <si>
    <t>Association Between Alterations of the Choriocapillaris Microcirculation and Visual Function and Cone Photoreceptors in Patients With Diabetes</t>
  </si>
  <si>
    <t>The foveal and parafoveal FDs were correlated significantly with the retinal sensitivity in patients with NPDR and PDR, but not in control and no diabetic retinopathy. Among the group were differences in the foveal heterogeneity packing index.</t>
  </si>
  <si>
    <t>CNGA3, CNGB3</t>
  </si>
  <si>
    <t>Excellent intraobserver repeatability in foveal cone density estimates was observed. Interobserver reproducibility was also excellent but showed observer bias. The bias is of uncertain clinical significance.</t>
  </si>
  <si>
    <t xml:space="preserve">N = 30 patients (15 CNGA3, 15 CNGB3), </t>
  </si>
  <si>
    <t>Georgiou M, Litts KM, Singh N, Kane T, Patterson EJ, Hirji N, Kalitzeos A, Dubra A, Michaelides M, Carroll J</t>
  </si>
  <si>
    <t>Trans. Vis. Sci. Tech.</t>
  </si>
  <si>
    <t>Intraobserver Repeatability and Interobserver Reproducibility of Foveal Cone Density Measurements in CNGA3- and CNGB3 -Associated Achromatopsia</t>
  </si>
  <si>
    <t>Intra- and intergrader agreement for cone density is high in CHM. The CNN shows promise, although additional improvements are needed to equal the accuracy of manual measurements.</t>
  </si>
  <si>
    <t>N = 17 patients.</t>
  </si>
  <si>
    <t>Morgan JIW, Chen M, Huang AM, Jiang YY, Cooper RF</t>
  </si>
  <si>
    <t>Trans. Vis. Sci. Tech</t>
  </si>
  <si>
    <t>Cone Identification in Choroideremia: Repeatability, Reliability, and Automation Through Use of a Convolutional Neural Network</t>
  </si>
  <si>
    <t>Adaptive optics imaging of blood vessels revealed that microvascular remodeling is exclusively related to hypertension, whereas vascular growth is related to aging and hyperglycaemia.</t>
  </si>
  <si>
    <t>N = 429</t>
  </si>
  <si>
    <t>Gallo A, Dietenbeck T, Giron A, Paques M, Kachenoura N, Girerd X</t>
  </si>
  <si>
    <t>Clinical research in cardiology</t>
  </si>
  <si>
    <t>Non-invasive evaluation of retinal vascular remodeling and hypertrophy in humans: intricate effect of ageing, blood pressure and glycaemia</t>
  </si>
  <si>
    <t>AO imaging revealed bigger defects than OCT. The cone density in the center was reduced for patients compared to normal subjects. AO imaging is useful for analyzing Solar retinopathy.</t>
  </si>
  <si>
    <t>5 patients (6 eyes), 5 normal</t>
  </si>
  <si>
    <t>Poornachandra B, Bhanushali D, Akkali MC, Jayadev C, Singh V, Gadde SGK, Yadav NK</t>
  </si>
  <si>
    <t>Solar retinopathy-correlation between adaptive optics and spectral domain optical coherence tomography with visual acuity.</t>
  </si>
  <si>
    <t>Welder’s maculopathy</t>
  </si>
  <si>
    <t>AO imaging showed reduction in cone density and alteration in photoreceptor mosaic arrangement.</t>
  </si>
  <si>
    <t>1 patient (2 eyes)</t>
  </si>
  <si>
    <t>Azad SV, Vukkadala T, Kumar V, Kumari A</t>
  </si>
  <si>
    <t>Adaptive optics imaging in a case of welder's maculopathy.</t>
  </si>
  <si>
    <t>Macular Telangiectasia type 2</t>
  </si>
  <si>
    <t xml:space="preserve">Photoreceptor lesions in AO images in early MacTel 2 are in proximity to DCP telangiectasia. At these locations SD OCT can show intact ellipsoid and interdigitation zone. Lesions may represent areas with “photoreceptors at risk”. </t>
  </si>
  <si>
    <t>17 patients (31 eyes)</t>
  </si>
  <si>
    <t>AOSLO (Apaeros | CO), OCT (SD, A)</t>
  </si>
  <si>
    <t>Zandi R, Song J, Micevych PS, Fawzi AA</t>
  </si>
  <si>
    <t>Journal of clinical medicine</t>
  </si>
  <si>
    <t>Topographic Relationship between Telangiectasia and Cone Mosaic Disruption in Macular Telangiectasia Type 2.</t>
  </si>
  <si>
    <t>Vessels</t>
  </si>
  <si>
    <t>SLDF and OCTA are most used in published studies. New methods like AO-flood rtx1 imaging are gaining popularity and allow morphological study in arterioles over 20 µm.</t>
  </si>
  <si>
    <t>AO-flood (rtx1),  OCT (A), SLDF</t>
  </si>
  <si>
    <t>Szulc U, Dąbrowska E, Pieczyński J, Białkowski P, Narkiewicz K, Schmieder RE, Harazny J</t>
  </si>
  <si>
    <t>Blood pressure</t>
  </si>
  <si>
    <t>How to measure retinal microperfusion in patients with arterial hypertension.</t>
  </si>
  <si>
    <t>Endophthalmitis (Culture negative), CNE</t>
  </si>
  <si>
    <t xml:space="preserve">AOSLO imaging in eyes with resolved endophthalmitis and good vision reveals loss of cone photoreceptors at the foveal center. </t>
  </si>
  <si>
    <t>6 patients (12 eyes)</t>
  </si>
  <si>
    <t>AOSLO (CO), OCT (SD), FP</t>
  </si>
  <si>
    <t>Dave VP, Kumar S, Mulani Y, Richhariya A, Pappuru RR, Das T</t>
  </si>
  <si>
    <t>The British journal of ophthalmology</t>
  </si>
  <si>
    <t>Foveal cone count reduction in resolved endophthalmitis: an adaptive optics scanning laser ophthalmoscopy (AO-SLO)-based prospective pilot study</t>
  </si>
  <si>
    <t>Retinitis</t>
  </si>
  <si>
    <t>The patient showed remarkable recovery after steroid treatment. AO imaging showed decreased photoreceptor density in the peripheral retina.</t>
  </si>
  <si>
    <t>AO-flood (rtx1), OCT (SD), FA, FAF</t>
  </si>
  <si>
    <t>VA, ERF (ff, mf)</t>
  </si>
  <si>
    <t>Kawashima R, Matsushita K, Hashida N, Kuniyoshi K, Fujikado T, Nishida K</t>
  </si>
  <si>
    <t>Journal of neuro-ophthalmology</t>
  </si>
  <si>
    <t>Complete Visual Recovery From Severe Outer Retinitis After Tonsillitis.</t>
  </si>
  <si>
    <t>Retinal layers, photoreceptors</t>
  </si>
  <si>
    <t xml:space="preserve">Visual acuity and foveal depth decreased with increased ROP severity. Density of parafoveal cones did not differ significantly among groups. </t>
  </si>
  <si>
    <t>73 patients, 172 control</t>
  </si>
  <si>
    <t>AOSLO (CO | MAORI), OCT (SD)</t>
  </si>
  <si>
    <t>Akula JD, Arellano IA, Swanson EA, Favazza TL, Bowe TS, Munro RJ, Ferguson RD, Hansen RM, Moskowitz A, Fulton AB</t>
  </si>
  <si>
    <t>The Fovea in Retinopathy of Prematurity.</t>
  </si>
  <si>
    <t>Danon disease</t>
  </si>
  <si>
    <t>OCT imaging revealed disruptions of retinal layers and AO-flood imaging showed an ambiguous macular cone mosaic pattern.</t>
  </si>
  <si>
    <t>1 patient</t>
  </si>
  <si>
    <t>VA, ERG (ff,mf)</t>
  </si>
  <si>
    <t>Hasegawa A, Noda K, Fujiya A, Hirooka K, Anzai T, Ishida S</t>
  </si>
  <si>
    <t>Outer Retinal Abnormalities in a Patient with Danon Disease</t>
  </si>
  <si>
    <t>No significant relationship between WLR and other meaningful end-organ injuries was detected.</t>
  </si>
  <si>
    <t>27 patients</t>
  </si>
  <si>
    <t>Nattes T de, Saad R, Buob D, Verney C, Doreille A, Luque Y, Mesnard L, Pâques M, Rafat C</t>
  </si>
  <si>
    <t>American journal of hypertension</t>
  </si>
  <si>
    <t>Retinal arteriolar occlusions and exudative retinal detachments in Malignant Hypertension: more than meets the Eye.</t>
  </si>
  <si>
    <t>HK1</t>
  </si>
  <si>
    <t>Photoreceptor degeneration was mainly in the parafovea to mid-peripheral region. AO revealed significantly reduced photoreceptor densities in the parafoveal area.</t>
  </si>
  <si>
    <t>3 patients</t>
  </si>
  <si>
    <t>VA, ERG (ff, mf)</t>
  </si>
  <si>
    <t>Kubota D, Matsumoto K, Hayashi M, Oishi N, Gocho K, Yamaki K, Kobayakawa S, Igarashi T, Takahashi H, Kameya S</t>
  </si>
  <si>
    <t>Ophthalmic genetics</t>
  </si>
  <si>
    <t>High-resolution photoreceptor imaging analysis of patients with autosomal dominant retinitis pigmentosa (adRP) caused by HK1 mutation</t>
  </si>
  <si>
    <t>Internal limiting membrane dystrophy</t>
  </si>
  <si>
    <t>The patient reported blurring of vision in both eyes. ERG was normal and Photoreceptors appeared normal in AO-imaging.</t>
  </si>
  <si>
    <t>A-flood, OCT</t>
  </si>
  <si>
    <t>VA, ERG</t>
  </si>
  <si>
    <t>Oli A, Balakrishnan D</t>
  </si>
  <si>
    <t>BMJ case reports</t>
  </si>
  <si>
    <t>Multimodal imaging and adaptive optics in internal limiting membrane dystrophy.</t>
  </si>
  <si>
    <t>AOSLO imaging quality was adequate or better in 62 % of study eyes. Theoretical image resolution is roughly 3 µm. Photoreceptors can be resolved in most eyes at 0.5° from the foveal center.</t>
  </si>
  <si>
    <t>80 patients (159 eyes)</t>
  </si>
  <si>
    <t>Zhang Y, Wang X, Clark ME, Curcio CA, Owsley C</t>
  </si>
  <si>
    <t>Imaging of Age-Related Macular Degeneration by Adaptive Optics Scanning Laser Ophthalmoscopy in Eyes With Aged Lenses or Intraocular Lenses</t>
  </si>
  <si>
    <t>Pseudoxanthoma Elasticum.</t>
  </si>
  <si>
    <t>AO imaging identified 3 types of angioid streaks. Cone density appeared reduced inside the streaks. Comet lesions appeared as hyper-reflective round lesions in AO- imaging.</t>
  </si>
  <si>
    <t>18 patients (21 eyes)</t>
  </si>
  <si>
    <t>AO-flood (rtx1), FP, OCT (SS), FAF</t>
  </si>
  <si>
    <t>Murro V, Mucciolo DP, Giorgio D, Pavese L, Boraldi F, Quaglino D, Finocchio L, Sodi A, Virgili G, Giansanti F.</t>
  </si>
  <si>
    <t>American Journal of Ophthalmology</t>
  </si>
  <si>
    <t>Adaptive Optics imaging in patients affected by Pseudoxanthoma Elasticum.</t>
  </si>
  <si>
    <t>Adaptive optics: principles and applications in ophthalmology</t>
  </si>
  <si>
    <t>Akyol E, Hagag AM, Sivaprasad S, Lotery AJ</t>
  </si>
  <si>
    <t>Eye (London, England)</t>
  </si>
  <si>
    <t>Adaptive optics: principles and applications in ophthalmology.</t>
  </si>
  <si>
    <t>Promises and pitfalls of evaluating retinal diseases with adaptive optics scanning light ophthalmoscopy (AOSLO)</t>
  </si>
  <si>
    <t>Wynne N, Carroll J, Duncan JL.</t>
  </si>
  <si>
    <t>Progress in retinal and eye research</t>
  </si>
  <si>
    <t>Macrophages. Optical nerve.</t>
  </si>
  <si>
    <t xml:space="preserve">Human ILM macrophage density decreased with age (2 % of cells per year). Macrophages appear to play an early and regionally specific role of nerve fiber layer phagocytosis in areas of active disease. </t>
  </si>
  <si>
    <t>6 patients, 16 healthy</t>
  </si>
  <si>
    <t>AOSLO, OCT (AO)</t>
  </si>
  <si>
    <t>Hammer DX, Agrawal A, Villanueva R, Saeedi O, Liu Z</t>
  </si>
  <si>
    <t>Proceedings of the National Academy of Sciences of the United States of America</t>
  </si>
  <si>
    <t>Label-free adaptive optics imaging of human retinal macrophage distribution and dynamics.</t>
  </si>
  <si>
    <t>Retina.</t>
  </si>
  <si>
    <t>The usefulness of the hAM plug in closing macular holes was confirmed in a wider series of patients. Increase in VA and Microperimetry sensitivity was reported.</t>
  </si>
  <si>
    <t>36 patients</t>
  </si>
  <si>
    <t>AO-flood (rtx1), OCT(SD, A)</t>
  </si>
  <si>
    <t>VA, Microperimetry</t>
  </si>
  <si>
    <t>Caporossi T, Pacini B, Bacherini D, Barca F, Faraldi F, Rizzo S</t>
  </si>
  <si>
    <t>Human amniotic membrane plug to promote failed macular hole closure.</t>
  </si>
  <si>
    <t>Alzheimer (mild cognitive impairment; early dementia)</t>
  </si>
  <si>
    <t>Optic nerve, membranes</t>
  </si>
  <si>
    <t>Patients show a significantly higher number of granular membranes with larger overall area. These membranes might represent manifestations of inner retinal gliosis.</t>
  </si>
  <si>
    <t>BCVA, visual field</t>
  </si>
  <si>
    <t>Zhang YS, Onishi AC, Zhou N, Song J, Samra S, Weintraub S, Fawzi AA.</t>
  </si>
  <si>
    <t>Characterization of Inner Retinal Hyperreflective Alterations in Early Cognitive Impairment on Adaptive Optics Scanning Laser Ophthalmoscopy.</t>
  </si>
  <si>
    <t>12 control (21 eyes), 12 patients (18 eyes)</t>
  </si>
  <si>
    <t>Cones, retinal layers</t>
  </si>
  <si>
    <t>OCT artifact severity is associated with AOSLO imaging success. These results may be useful in guiding patient selection for AOSLO imaging.</t>
  </si>
  <si>
    <t>66 patients</t>
  </si>
  <si>
    <t>AOSLO (SD), OCT</t>
  </si>
  <si>
    <t>BCVA</t>
  </si>
  <si>
    <t>Litts KM, Woertz EN, Georgiou M, Patterson EJ, Lam BL, Fishman GA, Pennesi ME, Kay CN, Hauswirth WW, Michaelides M, Carroll J.</t>
  </si>
  <si>
    <t>Optical Coherence Tomography Artifacts Are Associated With Adaptive Optics Scanning Light Ophthalmoscopy Success in Achromatopsia.</t>
  </si>
  <si>
    <t>Retinal layers, vasculature</t>
  </si>
  <si>
    <t>OCT showed a large subretinal deposit consistent with vitelliform material. Microperimetry showed normal sensitivity over the lesion. Adaptive optics imaging showed the torpedo lesion with a mixture of hypo and hyper-reflective spots.</t>
  </si>
  <si>
    <t>Microperimetry, mfERG</t>
  </si>
  <si>
    <t>Lambert NG, Grigorian F, Vasconcelos H, Watzke RC, Pennesi ME.</t>
  </si>
  <si>
    <t>Adaptive optics ophthalmoscopy, multifocal ERG and OCTA in unique case of suspected torpedo maculopathy presenting with vitelliform lesion.</t>
  </si>
  <si>
    <t>Wall to lumen ration was significantly increased in different stages of DR. In the proliferative DR group the increased wall thickness led to a decreased blood flow.</t>
  </si>
  <si>
    <t>Type 2 diabetes</t>
  </si>
  <si>
    <t>Laser speckle flowgraphy (LSFG-NAVI)</t>
  </si>
  <si>
    <t>Ueno Y, Iwase T, Goto K, Tomita R, Ra E, Yamamoto K, Terasaki H.</t>
  </si>
  <si>
    <t>Association of changes of retinal vessels diameter with ocular blood flow in eyes with diabetic retinopathy.</t>
  </si>
  <si>
    <t>Control (24 eyes), Patients (137 eyes)</t>
  </si>
  <si>
    <t>RCBTB1 associated retinopathy</t>
  </si>
  <si>
    <t>RCBTB1</t>
  </si>
  <si>
    <t xml:space="preserve">Microperimetry demonstrated enlarging scotoma in both eyes. ERG revealed cone dysfunction. </t>
  </si>
  <si>
    <t>AO, OCT(SD), FAF</t>
  </si>
  <si>
    <t>Microperimetry, ERG</t>
  </si>
  <si>
    <t>Huang Z, Zhang D, Thompson JA, Jamuar SS, Roshandel D, Jennings L, Mellough C, Charng J, Chen S-C, McLaren TL, Lamey TM, Chelva E, Roach JN de, Chan CM, McLenachan S, Chen FK.</t>
  </si>
  <si>
    <t>Deep clinical phenotyping and gene expression analysis in a patient with RCBTB1-associated retinopathy.</t>
  </si>
  <si>
    <t xml:space="preserve">OCT revealed localized loss of photoreceptor IS/OS and tips lines. AO imaging showed pigment clumpings and small hard exudates. </t>
  </si>
  <si>
    <t>AO-flood (rtx1), OCT(SD)</t>
  </si>
  <si>
    <t>Faure C, Cognard P, Robert MP.</t>
  </si>
  <si>
    <t>Ocular immunology and inflammation</t>
  </si>
  <si>
    <t>Late Contralateral Recurrence of Unilateral Acute Idiopathic Maculopathy: Adaptive Optics Findings.</t>
  </si>
  <si>
    <t>Unulateral acute idiopathic maculopathy</t>
  </si>
  <si>
    <t>Maternally inherited diabetes and deafness (MIDD) -macular dystrophy</t>
  </si>
  <si>
    <t>m.3243A&gt;G</t>
  </si>
  <si>
    <t>Areas of photoreceptor degeneration were present mainly in the perifoveal region. MfERG response was reduced. Cone density was significantly reduced in the fovea.</t>
  </si>
  <si>
    <t>AO-flood (rtx1), FP, FAF, FA, OCT(SD, A)</t>
  </si>
  <si>
    <t>mfERG</t>
  </si>
  <si>
    <t>Oishi N, Kubota D, Nakamoto K, Takeda Y, Hayashi M, Gocho K, Yamaki K, Igarashi T, Takahashi H, Kameya S.</t>
  </si>
  <si>
    <t>Multimodal imaging analysis of macular dystrophy in patient with maternally inherited diabetes and deafness (MIDD) with m.3243AG mutation.</t>
  </si>
  <si>
    <t>Macular telangiectasia</t>
  </si>
  <si>
    <t>idiopathic</t>
  </si>
  <si>
    <t>AOSLO (CO), FP, FA</t>
  </si>
  <si>
    <t>Song H, Rossi EA, Williams DR.</t>
  </si>
  <si>
    <t>BMJ open ophthalmology</t>
  </si>
  <si>
    <t>Reduced foveal cone density in early idiopathic macular telangiectasia.</t>
  </si>
  <si>
    <t>AOSLO imaging revealed reduced cone density within the central 0.5°. The foveal cone density is lower than normal in the clinically less-affected eyes of patients with asymmetric Mac Tel.</t>
  </si>
  <si>
    <t>Albinism; Achromatopsia</t>
  </si>
  <si>
    <t>ACHM (CNGA3, CNGB3); Albinism (TYR, OCA2, TYRP1, SLC45 A2, SLC24 A5, Hermannsky-Pudlack syndrome genes. GPR143)</t>
  </si>
  <si>
    <t>In albinism, there were no differences in any structural metrics between AOSLO quantifiable or unquantifiable patients. For ACHM, the EZ grade in AOSLO quantifiable patients was worse than in not AOSLO quantifiable patients.</t>
  </si>
  <si>
    <t>82 Albinism; 84 ACHM</t>
  </si>
  <si>
    <t>Foveal hypoplasia patients</t>
  </si>
  <si>
    <t>Litts KM, Woertz EN, Wynne N, Brooks BP, Chacon A, Connor TB, Costakos D, Dumitrescu A, Drack AV, Fishman GA, Hauswirth WW, Kay CN, Lam BL, Michaelides M, Pennesi ME, Stepien KE, Strul S, Summers CG, Carroll J</t>
  </si>
  <si>
    <t>Examining Whether AOSLO-Based Foveal Cone Metrics in Achromatopsia and Albinism Are Representative of Foveal Cone Structure</t>
  </si>
  <si>
    <t xml:space="preserve">Hypertension; Various diseases </t>
  </si>
  <si>
    <t>Most common vascular readout parameters are inner diameter, outer diameter, parietal thickness, wall cross-sectional area and wall-to-lumen ratio. AO flood imaging is most often performed in systemic hypertension while AOSLO imaging is mainly used for diabetes.</t>
  </si>
  <si>
    <t>AOSLO, AO-flood</t>
  </si>
  <si>
    <t>Bakker E, Dikland FA, van Bakel R, Jesus DA de, Brea LS, Klein S, van Walsum T, Rossant F, Farías DC, Grieve K, Paques M</t>
  </si>
  <si>
    <t>Survey of ophthalmology</t>
  </si>
  <si>
    <t>Adaptive optics ophthalmoscopy: a systematic review of vascular biomarkers</t>
  </si>
  <si>
    <t>After 3 months of treatment using Resvega supplements imaging revealed a significant decrease in wall-to-lumen ratio. Resvega seems to have a beneficial effect on the retinal arterioles in diabetic patients.</t>
  </si>
  <si>
    <t>15 patients</t>
  </si>
  <si>
    <t>Resvega supplement</t>
  </si>
  <si>
    <t>Baltã F, Cristescu IE, Mirescu AE, Baltã G, Tofolean IT</t>
  </si>
  <si>
    <t>Acta endocrinologica</t>
  </si>
  <si>
    <t>Effect of A Multinutrient Complex on Retinal Microcirculation in Diabetic Patients Investigated Using an Adaptive Optics Retinal Camera</t>
  </si>
  <si>
    <t>Behçet’s Disease</t>
  </si>
  <si>
    <t>AOSLO imaging revealed cone abnormalities in patients without a history of uveitis and lower average cone density in patients with a history of uveitis.</t>
  </si>
  <si>
    <t>16 patients (29 eyes), 12 controls (12 eyes)</t>
  </si>
  <si>
    <t>Kadomoto S, Uji A, Arichika S, Muraoka Y, Kido A, Nishijima K, Akagi T, Kawai K, Tsujikawa A</t>
  </si>
  <si>
    <t>Ophthalmic surgery, lasers &amp; imaging retina</t>
  </si>
  <si>
    <t>Macular Cone Abnormalities in Behçet's Disease Detected by Adaptive Optics Scanning Light Ophthalmoscope.</t>
  </si>
  <si>
    <t>A novel RDH12 c.763delG mutation was reported. AOSLO imaging revealed reduced cone densities in all affected individuals.</t>
  </si>
  <si>
    <t>8 patients</t>
  </si>
  <si>
    <t>Rod-cone dystrophy</t>
  </si>
  <si>
    <t>AOSLO (CO, SD), CF, FAF, OCT</t>
  </si>
  <si>
    <t>BCVA, ERG (ff)</t>
  </si>
  <si>
    <t>Muthiah MN, Kalitzeos A, Oprych K, Singh N, Georgiou M, Wright GA, Robson AG, Arno G, Khan K, Michaelides M</t>
  </si>
  <si>
    <t>Novel disease-causing variant in RDH12 presenting with autosomal dominant retinitis pigmentosa.</t>
  </si>
  <si>
    <t>CBR1</t>
  </si>
  <si>
    <t>The here reported novel phenotype of AFSM is characterized by localized outer retinal disruption and parafoveal cone loss despite normal fundus appearance, va and foveal sensitivity.</t>
  </si>
  <si>
    <t>12 patients</t>
  </si>
  <si>
    <t>AO-flood (rtx1), OCT (SD), CF, FAF</t>
  </si>
  <si>
    <t>BCVA, MP</t>
  </si>
  <si>
    <t>Roshandel D, Thompson JA, Heath Jeffery RC, Sampson DM, Chelva E, McLaren TL, Lamey TM, Roach JN de, Durkin SR, Chen FK</t>
  </si>
  <si>
    <t>Multimodal Retinal Imaging and Microperimetry Reveal a Novel Phenotype and Potential Trial End Points in CRB1-Associated Retinopathies.</t>
  </si>
  <si>
    <t>Retinitis pigmentosa, Leber congenital amaurosis, maclar dystrophy, asymptomatic fenestrated slit maculopathy</t>
  </si>
  <si>
    <t xml:space="preserve">Retinitis pigmentosa </t>
  </si>
  <si>
    <t>RPE65</t>
  </si>
  <si>
    <t>Study 1: Cross-sectional structure-function correlation study. Study 2: High resolution adaptive optics. AO-flood imaging revealed a variety of photoreceptor phenotypes. Directional illumination affected photoreceptor visibility. Study 3: Assessing visual function.</t>
  </si>
  <si>
    <t>Study 1: 172 patients, 15 controls; study 2: 10 patients; study 3.1: 17 patients, 10 controls; study 3.2: 8 patients (Luxturna treated)</t>
  </si>
  <si>
    <t>Three studies combined. Rod-cone dystrophy, Luxturna mobility assessment</t>
  </si>
  <si>
    <t>BCVA, Perimetry</t>
  </si>
  <si>
    <t xml:space="preserve">Luxturna </t>
  </si>
  <si>
    <t>Sahel J-A, Grieve K, Pagot C, Authié C, Mohand-Said S, Paques M, Audo I, Becker K, Chaumet-Riffaud A-E, Azoulay L, Gutman E, Léveillard T, Zeitz C, Picaud S, Dalkara D, Marazova K</t>
  </si>
  <si>
    <t>Assessing photoreceptor status in retinal dystrophies: from high resolution imaging to functional vision</t>
  </si>
  <si>
    <t>Fundus albipunctatus</t>
  </si>
  <si>
    <t>AOSLO revealed abnormal cones with a small spared central island in both eyes. SD AOSLO revealed inner segments in dark CO AOSLO regions indicating some degree of photoreceptor preservation.</t>
  </si>
  <si>
    <t>1 patient, 1 control</t>
  </si>
  <si>
    <t>AOSLO, OCT (A), FAF, A (FA)</t>
  </si>
  <si>
    <t>Sobol EK, Deobhakta A, Wilkins CS, Francis JH, Chui TYP, Dubra A, Zhou DB, Castanos MV, Lema GMC, Rosen RB, Migacz JV</t>
  </si>
  <si>
    <t>Fundus albipunctatus photoreceptor microstructure revealed using adaptive optics scanning light ophthalmoscopy</t>
  </si>
  <si>
    <t xml:space="preserve">Various imaging and functional testing techniques </t>
  </si>
  <si>
    <t xml:space="preserve">AOSLO, OCT (A), CF, FAF </t>
  </si>
  <si>
    <t>ORG, LSF</t>
  </si>
  <si>
    <t>Daich Varela M, Esener B, Hashem SA, Cabral de Guimaraes TA, Georgiou M, Michaelides M</t>
  </si>
  <si>
    <t>Structural evaluation in inherited retinal diseases</t>
  </si>
  <si>
    <t>Retinal nerve fiber layer</t>
  </si>
  <si>
    <t>AOSLO images of RNFL with absence of fibers usually corresponded to a deep perimetric defect.</t>
  </si>
  <si>
    <t>Swanson WH, King BJ, Burns SA</t>
  </si>
  <si>
    <t>Optometry and vision science</t>
  </si>
  <si>
    <t>Interpreting Retinal Nerve Fiber Layer Reflectance Defects Based on Presence of Retinal Nerve Fiber Bundles</t>
  </si>
  <si>
    <t xml:space="preserve">To optimally characterize AMD a multimodal imaging approach is necessary </t>
  </si>
  <si>
    <t>Nassisi M, Sadda SR</t>
  </si>
  <si>
    <t>Advances in experimental medicine and biology</t>
  </si>
  <si>
    <t>Ocular Imaging for Enhancing the Understanding, Assessment, and Management of Age-Related Macular Degeneration</t>
  </si>
  <si>
    <t xml:space="preserve">Microperimetry appears to be an emerging gold-standard in the assessment of RPGR. AOSLO microperimetry in RPGR patients was successful. </t>
  </si>
  <si>
    <t>Buckley TMW, Jolly JK, Josan AS, Wood LJ, Cehajic-Kapetanovic J, MacLaren RE</t>
  </si>
  <si>
    <t>Acta ophthalmologica</t>
  </si>
  <si>
    <t>Clinical applications of microperimetry in RPGR-related retinitis pigmentosa: a review</t>
  </si>
  <si>
    <t>The multimodal AO approach enables reliable imaging of RPE cells in vivo. The RPE cell mosaic from a patient revealed noticeably different contrast and relies on the multimodal approach to be combined.</t>
  </si>
  <si>
    <t>1 patient, 5 control</t>
  </si>
  <si>
    <t>AOSLO (various techniques), OCT (AO)</t>
  </si>
  <si>
    <t>Bower AJ, Liu T, Aguilera N, Li J, Liu J, Lu R, Giannini JP, Huryn LA, Dubra A, Liu Z, Hammer DX, Tam J</t>
  </si>
  <si>
    <t>Biomedical optics express</t>
  </si>
  <si>
    <t>Integrating adaptive optics-SLO and OCT for multimodal visualization of the human retinal pigment epithelial mosaic</t>
  </si>
  <si>
    <t>Systolic and diastolic blood pressure values were similar over time. Antihypertensive treatment had to be optimized in 8 patients during the study. An increase in antihypertensive treatment might be necessary in patients treated with TKI or direct VEGF inhibitors.</t>
  </si>
  <si>
    <t>20 patients (14 completed study)</t>
  </si>
  <si>
    <t>Longitudinal 6 month</t>
  </si>
  <si>
    <t>Tyrosine kinase inhibitors (TK), anti-VEGF monoclonal antibodies</t>
  </si>
  <si>
    <t>Coschignano MA, Ciuceis C de, Agabiti-Rosei C, Brami V, Rossini C, Chiarini G, Malerba P, Famà F, Cosentini D, Muiesan ML, Salvetti M, Petelca A, Capellini S, Arnoldi C, Nardin M, Grisanti S, Rizzoni D, Berruti A, Paini A</t>
  </si>
  <si>
    <t>Frontiers in cardiovascular medicine</t>
  </si>
  <si>
    <t>Microvascular Structural Alterations in Cancer Patients Treated With Antiangiogenic Drugs</t>
  </si>
  <si>
    <t>Hypertension (Cancer)</t>
  </si>
  <si>
    <t>Oligocone trichromacy (OT)</t>
  </si>
  <si>
    <t>PDE6H</t>
  </si>
  <si>
    <t>Large areas of dark cones survived and persisted over a period of years and the patient presented normal visual acuity including normal color vision.</t>
  </si>
  <si>
    <t>AOSLO (CO, SD), OCT (SD AO)</t>
  </si>
  <si>
    <t>ERG (ff), VA, Microperimetry (MP1), CV</t>
  </si>
  <si>
    <t>Li J, Liu T, Flynn OJ, Turriff A, Liu Z, Ullah E, Liu J, Dubra A, Johnson MA, Brooks BP, Hufnagel RB, Hammer DX, Huryn LA, Jeffrey BG, Tam J</t>
  </si>
  <si>
    <t>Frontiers in aging neuroscience</t>
  </si>
  <si>
    <t>Persistent Dark Cones in Oligocone Trichromacy Revealed by Multimodal Adaptive Optics Ophthalmoscopy</t>
  </si>
  <si>
    <t>Glaucoma (primary open angle)</t>
  </si>
  <si>
    <t>Retinal ganglion cells</t>
  </si>
  <si>
    <t>Ganglion cell soma density was lower in glaucoma patients compared to healthy controls as investigated by AO OCT imaging.</t>
  </si>
  <si>
    <t>6 patients, 6 controls</t>
  </si>
  <si>
    <t>Liu Z, Saeedi O, Zhang F, Villanueva R, Asanad S, Agrawal A, Hammer DX</t>
  </si>
  <si>
    <t>Quantification of Retinal Ganglion Cell Morphology in Human Glaucomatous Eyes</t>
  </si>
  <si>
    <t xml:space="preserve">Retinitis pigmentosa; Barded Biedl syndrome 7 </t>
  </si>
  <si>
    <t>BBS7</t>
  </si>
  <si>
    <t>Reduced photoreceptor densities were co-localized with outer nuclear layer thinning. While visual acuities were better than 20/30. Perimetry showed severe central cone and rod dysfunction. BBS7 may present as progressive cone-rod dystrophy pattern.</t>
  </si>
  <si>
    <t>Longitudinal (3 years)</t>
  </si>
  <si>
    <t>AOSLO, OCT (SD), FAF</t>
  </si>
  <si>
    <t>ERG (ff), Perimetry, VA</t>
  </si>
  <si>
    <t>Aleman TS, O'Neil EC, O'Connor K, Jiang YY, Aleman IA, Bennett J, Morgan JIW, Toussaint BW</t>
  </si>
  <si>
    <t>Bardet-Biedl syndrome-7 ( BBS7) shows treatment potential and a cone-rod dystrophy phenotype that recapitulates the non-human primate model</t>
  </si>
  <si>
    <t>Obesity</t>
  </si>
  <si>
    <t>Retinal vessels</t>
  </si>
  <si>
    <t xml:space="preserve">AO imaging reveals early changes in retinal vasculature in obesity and overweight subjects. Significant differences in the thickness of arteriole walls as well as WLR and WCSA values were detected between groups. </t>
  </si>
  <si>
    <t>47 subjects; 28 BMI &gt; 25, 19 BMI &lt; 25</t>
  </si>
  <si>
    <t>Only women</t>
  </si>
  <si>
    <t>The Relation between Body Mass Index and Retinal Photoreceptor Morphology and Microvascular Changes Measured with Adaptive Optics (rtx1) High-Resolution Imaging</t>
  </si>
  <si>
    <t>Zaleska-Żmijewska A, Wawrzyniak Z, Kupis M, Szaflik JP</t>
  </si>
  <si>
    <t>Journal of ophthalmology</t>
  </si>
  <si>
    <t>Retinitis pigmentosa, Leber congenital amaurosis type 2 (LCA), early onset severe retinal dystrophy (EOSRD)</t>
  </si>
  <si>
    <t xml:space="preserve">The patient reported enhanced brightness perception after 2 weeks. Rapid structural changes after gene therapy showed presumably improved foveal health. </t>
  </si>
  <si>
    <t>OCT (SD), AO-flood (rtx1)</t>
  </si>
  <si>
    <t>BCVA, Chromatic pupil campimetry</t>
  </si>
  <si>
    <t xml:space="preserve">Vortigene neparvovec (Luxturna) </t>
  </si>
  <si>
    <t>Kortüm FC, Kempf M, Jung R, Kohl S, Ott S, Kortuem C, Sting K, Stingl K</t>
  </si>
  <si>
    <t>Short term morphological rescue of the fovea after gene therapy with voretigene neparvovec</t>
  </si>
  <si>
    <t>Microtropia</t>
  </si>
  <si>
    <t>The cone density was reduced and large spots of missing photoreceptors identified</t>
  </si>
  <si>
    <t>1 patient, 7 controls</t>
  </si>
  <si>
    <t>Kumar S, Priya R, Richhariya A, Pappuru RR, Satgunam P</t>
  </si>
  <si>
    <t>Clinical and Experimental Optometry</t>
  </si>
  <si>
    <t>Foveal irregularity in a patient with microtropia assessed using an adaptive optics scanning laser ophthalmoscope</t>
  </si>
  <si>
    <t>Leber’s congenital amaurosis, LCA</t>
  </si>
  <si>
    <t>Lafora disease</t>
  </si>
  <si>
    <t>EPM2A</t>
  </si>
  <si>
    <t>OCT revealed notable retinal thinning. Cone densities are comparable to controls. Inner retinal Gunn’s dots.</t>
  </si>
  <si>
    <t>AOSLO (CO, SD), OCT (SD, A)</t>
  </si>
  <si>
    <t>Heitkotter H, Linderman RE, Cava JA, Woertz EN, Mastey RR, Summerfelt P, Chui TY, Rosen RB, Patterson EJ, Vincent A, Carroll J, Minassian BA</t>
  </si>
  <si>
    <t>Retinal alterations in patients with Lafora disease</t>
  </si>
  <si>
    <t>Poppers maculopathy</t>
  </si>
  <si>
    <t>OCT revealed defect of macula EZ. AOSLO imaging showed a central dak elliptical zone coresponding to significant cone damage.</t>
  </si>
  <si>
    <t>Case report (drug: Poppers)</t>
  </si>
  <si>
    <t>AOSLO (CO), OCT (SD), FP, FAF, AF, FA</t>
  </si>
  <si>
    <t>Rojas CN, Fawzi AA, Gill MK</t>
  </si>
  <si>
    <t>AOSLO imaging in poppers maculopathy shows high resolution loss of central macular cones</t>
  </si>
  <si>
    <t>Retinal arterial macroaneurysm</t>
  </si>
  <si>
    <t>Vasculature</t>
  </si>
  <si>
    <t>AOSLO imaging revealed the hemodynamic and structural changes in ruptured RAM.</t>
  </si>
  <si>
    <t>AOSLO (SD), OCT (A)</t>
  </si>
  <si>
    <t>Anti-VEGF (ranibizumab)</t>
  </si>
  <si>
    <t>Kadomoto S, Muraoka Y, Uji A, Ooto S, Murakami T, Tsujikawa A</t>
  </si>
  <si>
    <t>Hemodynamic and structural changes in retinal arterial macroaneurysm after intravitreal anti-vascular endothelial growth factor injection</t>
  </si>
  <si>
    <t>Retinal features</t>
  </si>
  <si>
    <t>Frequent structures present in the FAZ were reflective puncta (74% of eyes and scattering features (58% of eyes).</t>
  </si>
  <si>
    <t>20 patients</t>
  </si>
  <si>
    <t>Hargrave A, Sredar N, Khushzad F, Yarp J, Tomczak A, Han M, Kipp L, Dubra A, Moss HE</t>
  </si>
  <si>
    <t>Invest. Ophthalmol. Vis. Sci.</t>
  </si>
  <si>
    <t>Novel Foveal Features Associated With Vision Impairment in Multiple Sclerosis</t>
  </si>
  <si>
    <t>There was no significant change in cone density over 2 years. VA and foveal thickness di not show obvious changes, either.</t>
  </si>
  <si>
    <t>29 patients (29 eyes)</t>
  </si>
  <si>
    <t>Drug: Hydroxychloroquine, longitudinal 1 years</t>
  </si>
  <si>
    <t>Ueda-Consolvo T, Oiwake T, Abe S, Nakamura T, Numata A, Hayashi A</t>
  </si>
  <si>
    <t>Hydroxychloroquine's Early Impact on Cone Density</t>
  </si>
  <si>
    <t>There was no association between cone density or outer segment length and age. Perifoveal L-cone acuity and photoreceptor inner length declined with age.</t>
  </si>
  <si>
    <t>10 patients, 29 controls</t>
  </si>
  <si>
    <t>L-cone isolating letter acuity, BCVA</t>
  </si>
  <si>
    <t>Baraas RC, Horjen Å, Gilson SJ, Pedersen HR</t>
  </si>
  <si>
    <t>The Relationship Between Perifoveal L-Cone Isolating Visual Acuity and Cone Photoreceptor Spacing-Understanding the Transition Between Healthy Aging and Early AMD</t>
  </si>
  <si>
    <t>Review of OCT applications for Glaucoma diagnostics</t>
  </si>
  <si>
    <t>OCT (TD, SD, SS, AO, A, Doppler)</t>
  </si>
  <si>
    <t>Geevarghese A, Wollstein G, Ishikawa H, Schuman JS</t>
  </si>
  <si>
    <t>Optical Coherence Tomography and Glaucoma</t>
  </si>
  <si>
    <t>Macular Hole</t>
  </si>
  <si>
    <t>HAM-patients showed a resumption of the foveal depression and regrowth of tissue layers. ILM patients showed a flat profile different from the normal foveal depression.</t>
  </si>
  <si>
    <t>Hman amniotic membrane plug, iternal limiting membrane transplant</t>
  </si>
  <si>
    <t>Pacini B, Bacherini D, Savastano A, Rizzo S, Caporossi T</t>
  </si>
  <si>
    <t>Comparative analysis of macular microstructure in eyes treated with human amniotic membrane plug or internal limiting membrane transplant for Failed Macular Hole</t>
  </si>
  <si>
    <t>AO imaging of achromatopsia patients showed absence of cone inner/outer segment structures. ATF6 is essential for human cone development.</t>
  </si>
  <si>
    <t>In vitro organoids in study</t>
  </si>
  <si>
    <t>Kroeger H, Grandjean JMD, Chiang W-CJ, Bindels DD, Mastey R, Okalova J, Nguyen A, Powers ET, Kelly JW, Grimsey NJ, Michaelides M, Carroll J, Wiseman RL, Lin JH</t>
  </si>
  <si>
    <t>Proc Natl Acad Sci</t>
  </si>
  <si>
    <t>ATF6 is essential for human cone photoreceptor development</t>
  </si>
  <si>
    <t>Alport Syndrome</t>
  </si>
  <si>
    <t>COL4A4</t>
  </si>
  <si>
    <t>The photoreceptor mosaic in Alport syndrome shows a more linear profile than normal resulting in supernormal cone density within the fovea.</t>
  </si>
  <si>
    <t>1 patient (2 eyes), controls (28 eyes)</t>
  </si>
  <si>
    <t>AOSLO (CO, OCT (SD, A), SLO (IR)</t>
  </si>
  <si>
    <t>-</t>
  </si>
  <si>
    <t>Ameln J, Reiniger JL, Hess K, Holz FG, Harmening WM</t>
  </si>
  <si>
    <t>European journal of ophthalmology</t>
  </si>
  <si>
    <t>Supernormal foveal photoreceptor density in Alport syndrome: A case report.</t>
  </si>
  <si>
    <t>Imaging the cone mosaic before and 1 month after injection using AOSLO the cone mosaics appeared intact ant contiguous except in 1 patient. Minor foveal thinning was observed on OCT.</t>
  </si>
  <si>
    <t xml:space="preserve">9 patients </t>
  </si>
  <si>
    <t>Longitudinal 1 year</t>
  </si>
  <si>
    <t>Perimetry (HVA)</t>
  </si>
  <si>
    <t>Subretinal AAV2-hCHM injection to supplement functional CHM</t>
  </si>
  <si>
    <t>Morgan JIW, Jiang YY, Vergilio GK, Serrano LW, Pearson DJ, Bennett J, Maguire AM, Aleman</t>
  </si>
  <si>
    <t>JAMA ophthalmology</t>
  </si>
  <si>
    <t>Short-term Assessment of Subfoveal Injection of Adeno-Associated Virus-Mediated hCHM Gene Augmentation in Choroideremia Using Adaptive Optics Ophthalmoscopy.</t>
  </si>
  <si>
    <t xml:space="preserve">Cone optoretinographic responses decrease with increased RP severity even in areas where cone density appears normal. Isolated cones show functional response even in severely diseased patches. S-cones appear to be more vulnerable. </t>
  </si>
  <si>
    <t>OCT (AO, en-face)</t>
  </si>
  <si>
    <t>OCT (Optoretinography), single cone cells</t>
  </si>
  <si>
    <t>Lassoued A, Zhang F, Kurokawa K, Liu Y, Bernucci MT, Crowell JA, Miller DT</t>
  </si>
  <si>
    <t>Lassoued A, Zhang F, Kurokawa K, Liu Y, Bernucci MT, Crowell JA, Miller DT. Cone photoreceptor dysfunction in retinitis pigmentosa revealed by optoretinography.</t>
  </si>
  <si>
    <t>Retinitis pigmentosa, Rod-cone dystrophy (RCD)</t>
  </si>
  <si>
    <t>Imaging at 2 deg temporal showed no significant difference in cone density at baseline between patients and controls. A 6-month follow-up revealed significant parafoveal cone loss in patients.</t>
  </si>
  <si>
    <t>Roshandel D, Heath Jeffery RC, Charng J, Sampson DM, McLenachan S, Mackey DA, Chen FK</t>
  </si>
  <si>
    <t>Short-Term Parafoveal Cone Loss Despite Preserved Ellipsoid Zone in Rod Cone Dystrophy.</t>
  </si>
  <si>
    <t>AO-flood (rtx1), OCT (SD), SLO</t>
  </si>
  <si>
    <t>8 patients, 10 controls</t>
  </si>
  <si>
    <t>Rubella retinopathy (suspected congenital rubella infection)</t>
  </si>
  <si>
    <t>Photoreceptors (cones, parafoveal)</t>
  </si>
  <si>
    <t>Cone density was markedly lower than expected values (foveal 43,782 cones/mm² on average) yet remained relatively stable through follow up. Visual acuity is near normal.</t>
  </si>
  <si>
    <t>Longitudinal 9 years</t>
  </si>
  <si>
    <t>AOSLO (CO, SD), FP, OCT (SD)</t>
  </si>
  <si>
    <t>BCVA, ERG, VF</t>
  </si>
  <si>
    <t>Langlo CS, Trotter A, Reddi HV, Schilter KF, Tyler RC, Udani R, Neitz M, Carroll J, Connor TB</t>
  </si>
  <si>
    <t>American journal of ophthalmology case report</t>
  </si>
  <si>
    <t>Long-term retinal imaging of a case of suspected congenital rubella infection.</t>
  </si>
  <si>
    <t>Retinitis pigmentosa (Usher syndrome)</t>
  </si>
  <si>
    <t>USH2A</t>
  </si>
  <si>
    <t>The intact macular photoreceptor border occurred just lateral to ellipsoid zone loss. Sparser intact photoreceptors were observed until external limiting membrane disruption. Normalized EZ reflection and cone density were significantly associated. EZ width is the most sensitive biomarker.</t>
  </si>
  <si>
    <t>16 patients (32 eyes)</t>
  </si>
  <si>
    <t>AOSLO, FAF, OCT (SD),</t>
  </si>
  <si>
    <t>Gill JS, Theofylaktopoulos V, Mitsios A, Houston S, Hagag AM, Dubis AM, Moosajee M.</t>
  </si>
  <si>
    <t>International journal of molecular sciences</t>
  </si>
  <si>
    <t>Investigating Biomarkers for USH2A Retinopathy Using Multimodal Retinal Imaging.</t>
  </si>
  <si>
    <t>3 patients, 3 controls</t>
  </si>
  <si>
    <t>Mean RPE cell area was significantly greater than the normative range across lesions. RPE cells are abnormal beyond the lesion margins. The fovea showed normal cone density. Cones appeared altered within lesions but normal outside.</t>
  </si>
  <si>
    <t>AOSLO (CO, IRAF), OCT,FP</t>
  </si>
  <si>
    <t>Vienola KV, Dansingani KK, Eller AW, Martel JN, Snyder VC, Rossi EA</t>
  </si>
  <si>
    <t>Frontiers in Medicine</t>
  </si>
  <si>
    <t>Multimodal Imaging of Torpedo Maculopathy With Fluorescence Adaptive Optics Imaging of Individual Retinal Pigmented Epithelial Cells</t>
  </si>
  <si>
    <t>X-linked juvenile retinoschisis (XLRS)</t>
  </si>
  <si>
    <t>Fifteen eyes of eight patients showed macular retinoschisis, twelve eyes of seven patients peripheral retinoschisis. Three patients showed asymmetrical fundus manifestations. AO showed decreased cone density and regularity in the cystic schisis macular. Various phenotypes are presented, genetic testing is mandatory.</t>
  </si>
  <si>
    <t>AO-flood (rtx1). FP, OCT (SS)</t>
  </si>
  <si>
    <t>BCVA, ERG</t>
  </si>
  <si>
    <t>Guo Q, Li Y, Li J, You Y, Liu C, Chen K, Li S, Lei B</t>
  </si>
  <si>
    <t>Phenotype Heterogeneity and the Association Between Visual Acuity and Outer Retinal Structure in a Cohort of Chinese X-Linked Juvenile Retinoschisis Patients</t>
  </si>
  <si>
    <t>ASOLO imaging showed significant decreased cone density at 2° nasal and temporal in asymptomatic fellow eyes of patients with unilateral CSCR compared to controls. No significant difference was found at 4°.</t>
  </si>
  <si>
    <t>Patients (17 eyes), controls 17 eyes</t>
  </si>
  <si>
    <t>AOSLO, OCT, Angiography (FA, IG)</t>
  </si>
  <si>
    <t>Gerardy M, Yesilirmak N, Legras R, Behar-Cohen F, Bousquet E</t>
  </si>
  <si>
    <t>CENTRAL SEROUS CHORIORETINOPATHY: High-Resolution Imaging of Asymptomatic Fellow Eyes Using Adaptive Optics Scanning Laser Ophthalmoscopy</t>
  </si>
  <si>
    <t>A significant correlation between cone density and AL was detected. Cone density was reduced from 25,160/mm² to 19,134/mm² in the inner region and from 17,458/mm² to 13,896/mm². ORL was decreased too.</t>
  </si>
  <si>
    <t>AO-flood (rtx1), OCT (SS)</t>
  </si>
  <si>
    <t>Xin X, Guo Q, Ming S, Liu C, Wang Z, Lei B</t>
  </si>
  <si>
    <t>High-Resolution Image Analysis Reveals a Decrease in Lens Thickness and Cone Density in a Cohort of Young Myopic Patients.</t>
  </si>
  <si>
    <t>(Pathologic) Myopia</t>
  </si>
  <si>
    <t>Pathologic Myopia</t>
  </si>
  <si>
    <t>Photoreceptors, vasculature</t>
  </si>
  <si>
    <t>AOSLO assessment was performed in foveal and temporal retina within 0.9-7 deg. Diabetic cone maps were more variable than controls. Total cones within the central 14 degrees were normal or reduced. Widespread retinal vascular remodeling was observed in all diabetic eyes.</t>
  </si>
  <si>
    <t>10 Patients, 46 controls</t>
  </si>
  <si>
    <t>AOSLO (CO), OCT (SD, A)</t>
  </si>
  <si>
    <t>Elsner AE, Walker BR, Gilbert RN, Parimi V, Papay JA, Gast TJ, Burns SA</t>
  </si>
  <si>
    <t>Cone Photoreceptors in Diabetic Patients.</t>
  </si>
  <si>
    <t>Diabetic retinopathy (DR), Diabetes</t>
  </si>
  <si>
    <t>Diabetes patients with or without DR show signs of retinal arteriole structural alterations, mostly altered values of wall to lumen ratio and vascular density. AO-flood and OCT-A are showing a promising diagnostic future.</t>
  </si>
  <si>
    <t>19 patients (diabetes, without retinopathy), 17 patients (diabetes, nonproliferative diabetic retinopathy), 21 patients (diabetes, proliferative DR), 17 controls</t>
  </si>
  <si>
    <t>AO-flood (rtx1), OCT (SS, A)</t>
  </si>
  <si>
    <t>Baltă F, Cristescu I-E, Mirescu A-E, Baltă G, Zemba M, Tofolean IT</t>
  </si>
  <si>
    <t>Journal of diabetes research</t>
  </si>
  <si>
    <t>Investigation of Retinal Microcirculation in Diabetic Patients Using Adaptive Optics Ophthalmoscopy and Optical Coherence Angiography.</t>
  </si>
  <si>
    <t>Diabetic retinopathy (DR)</t>
  </si>
  <si>
    <t>Retinal vessels, microaneurysm</t>
  </si>
  <si>
    <t>Stiffed red blood cells were found to induce higher local wall shear stress and penetrate the retinal microaneurysm sac more than healthy red blood cells.</t>
  </si>
  <si>
    <t>OCT (AO, A)</t>
  </si>
  <si>
    <t>Czaja B, Bouter J de, Heisler M, Závodszky G, Karst S, Sarunic M, Maberley D, Hoekstra A</t>
  </si>
  <si>
    <t>Computer methods in biomechanics and biomedical engineering</t>
  </si>
  <si>
    <t>The effect of stiffened diabetic red blood cells on wall shear stress in a reconstructed 3D microaneurysm.</t>
  </si>
  <si>
    <t>Retinal vessels, macroaneurysm</t>
  </si>
  <si>
    <t>Images suggest the pathogenesis of retinal arterial macroaneurysm associated with crack-like changes in the retinal arterial wall.</t>
  </si>
  <si>
    <t>1 patient (1 eye)</t>
  </si>
  <si>
    <t>Ishikura M, Muraoka Y, Kadomoto S, Nishigori N, Murakami T, Ooto S, Tsujikawa A</t>
  </si>
  <si>
    <t>Retinal arterial macroaneurysm rupture caused by dissection-like change in the vessel wall</t>
  </si>
  <si>
    <t>Optic Atrophy (ADOA)</t>
  </si>
  <si>
    <t>OPA-1</t>
  </si>
  <si>
    <t>Macular Microcystoid Lacunae</t>
  </si>
  <si>
    <t>In ADOA, macular microcystoid lacunae were found in 23% of the study participants and tended to be present in younger participants with moderate visual acuity reduction and a smaller nerve fiber layer volume.</t>
  </si>
  <si>
    <t>140 patients</t>
  </si>
  <si>
    <t>Eckmann-Hansen C, Bek T, Sander B, Grønskov K, Larsen M</t>
  </si>
  <si>
    <t>Prevalence of Macular Microcystoid Lacunae in Autosomal Dominant Optic Atrophy Assessed With Adaptive Optics</t>
  </si>
  <si>
    <t>Rod cone dystrophy</t>
  </si>
  <si>
    <t>Cones, foveal pit center, ao montage center</t>
  </si>
  <si>
    <t>AMCs were located temporally to the FPCs in 14 of 15 eyes in both groups. There is a marked mismatch between the AMC and FPC in healthy eyes that may be modified by disease process such as rod-cone dystrophy.</t>
  </si>
  <si>
    <t>15 patients (15 eyes), 15 controls (15 eyes)</t>
  </si>
  <si>
    <t>AO-flood(rtx1), OCT (SD)</t>
  </si>
  <si>
    <t>Roshandel D, Sampson DM, Mackey DA, Chen FK</t>
  </si>
  <si>
    <t>Impact of Reference Center Choice on Adaptive Optics Imaging Cone Mosaic Analysis.</t>
  </si>
  <si>
    <t>Scanning laser Doppler flowmetry and adaptive optics are increasingly used to estimate the WLR of retinal arterioles. Microvascular endothelial function may be evaluated in the retina by flicker light stimulus, in the finger by tonometric approaches, or in the cutaneous or sublingual tissues by laser Doppler flowmetry or intravital microscopy.</t>
  </si>
  <si>
    <t>Rizzoni D, Mengozzi A, Masi S, Agabiti Rosei C, Ciuceis C de, Virdis A</t>
  </si>
  <si>
    <t>New Noninvasive Methods to Evaluate Microvascular Structure and Function.</t>
  </si>
  <si>
    <t>Nerve fiber layer, blood vessels, vitreous</t>
  </si>
  <si>
    <t>Nerve fibers, microvasculature, cones, RPE</t>
  </si>
  <si>
    <t>Coronary Heart Disease (CHD)</t>
  </si>
  <si>
    <t>In a cardiovascular risk population, high-resolution quantitative and qualitative microvascular phenotyping in the retina may provide valuable subclinical indicators for coronary artery impairment, although larger clinical trials are needed.</t>
  </si>
  <si>
    <t>45 patients</t>
  </si>
  <si>
    <t>AO-flood (rtx1), FP, OCT (A)</t>
  </si>
  <si>
    <t>Aschauer J, Aschauer S, Pollreisz A, Datlinger F, Gatterer C, Mylonas G, Egner B, Hofer D, Steiner I, Hengstenberg C, Schmidt-Erfurth U</t>
  </si>
  <si>
    <t>Identification of Subclinical Microvascular Biomarkers in Coronary Heart Disease in Retinal Imaging.</t>
  </si>
  <si>
    <t>Drusen</t>
  </si>
  <si>
    <t xml:space="preserve">A fovea-centered 4° × 4° FIAO image and eight surrounding images with gaze displaced by ±2° vertically and horizontally were acquired. Gaze-dependent imaging in a commercially available FIAO fundus camera combined with image registration and postprocessing permits visualization of drusen and their progression with high contrast and resolution. </t>
  </si>
  <si>
    <t>104 patients (182 eyes), 15 controls</t>
  </si>
  <si>
    <t>AO-flood (rtx1e), OCT (SD), FP</t>
  </si>
  <si>
    <t>Rossi EA, Norberg N, Eandi C, Chaumette C, Kapoor S, Le L, Snyder VC, Martel JN, Gautier J, Gocho K, Dansingani KK, Chhablani J, Arleo A, Mrejen S, Sahel J-A, Grieve K, Paques M</t>
  </si>
  <si>
    <t>A New Method for Visualizing Drusen and Their Progression in Flood-Illumination Adaptive Optics Ophthalmoscopy.</t>
  </si>
  <si>
    <t>Optical coherence tomography angiography (OCTA) and adaptive optics (AO) are non-invasive and provide depth-resolved, 3D visualization of retinal vessel structure as well as blood flow. A model to describe differential changes in vascular structure and flow is proposed.</t>
  </si>
  <si>
    <t>Adaptive optics, OCT (A)</t>
  </si>
  <si>
    <t>Ong JX, Fawzi AA. Perspectives on diabetic retinopathy from advanced retinal vascular imaging.</t>
  </si>
  <si>
    <t>Eye</t>
  </si>
  <si>
    <t>Perspectives on diabetic retinopathy from advanced retinal vascular imaging.</t>
  </si>
  <si>
    <t xml:space="preserve">Hypertensive retinopathy has a complex pathogenesis. The combined use of AO and OCT has begun to show how and when neovascularization may be a therapeutic target in hypertensive retinopathy. </t>
  </si>
  <si>
    <t>Adaptive Optics, OCT</t>
  </si>
  <si>
    <t>Dziedziak J, Zaleska-Żmijewska A, Szaflik JP, Cudnoch-Jędrzejewska A</t>
  </si>
  <si>
    <t>Medical science monitor</t>
  </si>
  <si>
    <t>Impact of Arterial Hypertension on the Eye: A Review of the Pathogenesis, Diagnostic Methods, and Treatment of Hypertensive Retinopathy.</t>
  </si>
  <si>
    <t>choroid, RPE, Photoreceptors</t>
  </si>
  <si>
    <t>RPE + Photoreceptors</t>
  </si>
  <si>
    <t>RPE + blood vessels, later: Photorec.</t>
  </si>
  <si>
    <t>Cones, blood vessels</t>
  </si>
  <si>
    <t>Photoreceptors, RPE</t>
  </si>
  <si>
    <t>photoreceptors (cones and rods), fundus vessels, RPE, retinal nerve fiber layer, GC, lamina cribrosa</t>
  </si>
  <si>
    <t>Total:</t>
  </si>
  <si>
    <t>Vogt-Koyanagi-Harada (VKH) disease; Uveitis</t>
  </si>
  <si>
    <t>Split detection AOSLO imaging allowed visualization of cone photoreceptors during the disease when confocal AOSLO imaging and OCT showed apparent cone outer segment loss. The treatment resulted I recovery of 20/20 vision OD/OS</t>
  </si>
  <si>
    <t>AOSLO (CO, SD), FP, FA, OCT</t>
  </si>
  <si>
    <t>Prednisone, mycophenolate</t>
  </si>
  <si>
    <t>Pham AT, Onghanseng N, Halim MS, Ormaechea MS, Hassan M, Akhavanrezayat A, Uludag G, Tran AN, Razeen MM, Sredar N, Dubra A, Nguyen QD</t>
  </si>
  <si>
    <t>American Journal of Ophthalmology Case Reports</t>
  </si>
  <si>
    <t>Reflectance adaptive optics findings in a patient with Vogt-Koyanagi-Harada disease</t>
  </si>
  <si>
    <t>Retinal vessels (Microaneurysms)</t>
  </si>
  <si>
    <t>AOSLO-net provides high-quality MA segmentation from AOSLO images and is a first attempt to automatically segment retinal MA.</t>
  </si>
  <si>
    <t>20 patients (28 eyes)</t>
  </si>
  <si>
    <t>Method article AI for identifying MA morphologies</t>
  </si>
  <si>
    <t>AOSLO, FP,</t>
  </si>
  <si>
    <t>Zhang Q, Sampani K, Xu M, Cai S, Deng Y, Li H, Sun JK, Karniadakis G</t>
  </si>
  <si>
    <t>Translational vision science &amp; technology</t>
  </si>
  <si>
    <t>AOSLO-net: A Deep Learning-Based Method for Automatic Segmentation of Retinal Microaneurysms From Adaptive Optics Scanning Laser Ophthalmoscopy Images</t>
  </si>
  <si>
    <t>In RP AO-flood imaging can reveal multiple changes in appearance of photoreceptors.</t>
  </si>
  <si>
    <t>Experience report of appearance</t>
  </si>
  <si>
    <t>AO-flood (rtx1), FP, OCT</t>
  </si>
  <si>
    <t>Kortuem FC, Kempf M, Kuehlewein L, Nasser F, Kortuem C, Paques M, Kohl S, Ueffing M, Wissinger B, Zrenner E, Stingl K</t>
  </si>
  <si>
    <t>Adaptive optics ophthalmoscopy in retinitis pigmentosa (RP): Typical patterns</t>
  </si>
  <si>
    <t xml:space="preserve">AO imaging has been used to monitor drusen progression. It was possible to observe decreased photoreceptor density in AMD stages 1-3 and multiple other photoreceptor changes including cell reflectivity. </t>
  </si>
  <si>
    <t>AO imaging techniques including AOSLO</t>
  </si>
  <si>
    <t>Lutein, anti-VEGF</t>
  </si>
  <si>
    <t>Lombardo M, Serrao S, Lombardo G</t>
  </si>
  <si>
    <t>Frontiers in medicine</t>
  </si>
  <si>
    <t>Challenges in Age-Related Macular Degeneration: From Risk Factors to Novel Diagnostics and Prevention Strategies</t>
  </si>
  <si>
    <t>Heart Failure (HFpEF)</t>
  </si>
  <si>
    <t>Retinal arterioles wall-to-lumen ratio was assessed by adaptive optics camera imaging (rtx1). The data suggests gradual and simultaneous progression of vascular remodeling in both retinal arterioles and carotid arteries in HFpEF patients.</t>
  </si>
  <si>
    <t>14 patients, 14 controls</t>
  </si>
  <si>
    <t>Sadowski J, Targonski R, Cyganski P, Nowek P, Starek-Stelmaszczyk M, Zajac K, Juranek J, Wojtkiewicz J, Rynkiewicz A</t>
  </si>
  <si>
    <t>Remodeling of Retinal Arterioles and Carotid Arteries in Heart Failure Development-A Preliminary Study</t>
  </si>
  <si>
    <t>Advanced retinal imaging</t>
  </si>
  <si>
    <t>A review discussing advanced retinal imaging techniques including AO imaging using AOSLO or AO-OCT systems and various findings.</t>
  </si>
  <si>
    <t>AO imaging techniques including AOSLO, OCT (AO)</t>
  </si>
  <si>
    <t>Alexopoulos P, Madu C, Wollstein G, Schuman JS</t>
  </si>
  <si>
    <t>The Development and Clinical Application of Innovative Optical Ophthalmic Imaging Techniques</t>
  </si>
  <si>
    <t>Branch retinal artery occlusion (BRAO)</t>
  </si>
  <si>
    <t>FA and AO imaging are techniques needed for identifying and understanding changes occurring in the occluded vascular segment of the retina</t>
  </si>
  <si>
    <t>AO, FP, FA</t>
  </si>
  <si>
    <t>Ocular massage, anterior chamber parcentesis, oral Acetazolamide</t>
  </si>
  <si>
    <t>Venkatesh R, Mutalik D, Reddy NG, Akkali MC, Yadav NK, Chhablani J</t>
  </si>
  <si>
    <t>Retinal vessel wall imaging using fluorescein angiography and adaptive optics imaging in acute branch retinal artery occlusion</t>
  </si>
  <si>
    <t>Retinitis pigmentosa; Barded Biedl Syndrome (BBS)</t>
  </si>
  <si>
    <t>BBS10, BBS1 (most common genes)</t>
  </si>
  <si>
    <t>Visual acuity decreased from 0.2 (decimal) at age 5 to blindness 0 at 50 years. VF showed remaining islands of function in the periphery. ERG recordings were mostly extinguished, whereas VEP recordings were reduced.  AO showed a disrupted cone mosaic dominated by dark patchy areas.</t>
  </si>
  <si>
    <t>65 patients (5 AO-flood)</t>
  </si>
  <si>
    <t>AO-flood (RTX1), FP, OCT</t>
  </si>
  <si>
    <t>BCVA, CV, ERG, VEP, VF</t>
  </si>
  <si>
    <t>Nasser F, Kohl S, Kurtenbach A, Kempf M, Biskup S, Zuleger T, Haack TB, Weisschuh N, Stingl K, Zrenner E</t>
  </si>
  <si>
    <t>Genes</t>
  </si>
  <si>
    <t>Ophthalmic and Genetic Features of Bardet Biedl Syndrome in a German Cohort</t>
  </si>
  <si>
    <t>Vitelliform macular dystrophy</t>
  </si>
  <si>
    <t>BEST1, PRPH2, IMPG1, IMPG2</t>
  </si>
  <si>
    <t>Cone photoreceptors, rpe</t>
  </si>
  <si>
    <t>Cone and RPE densities were reduced below normal, to 37% of normal cone density within macular lesions. Outside of lesions cone densities were reduced slightly but varied a lot. Significant differences in RPE cell density was observed across the mutations. This appears gene dependent</t>
  </si>
  <si>
    <t>AOSLO (SD, indocyanine green), OCT, FP</t>
  </si>
  <si>
    <t>BCVA, ERG, EOG</t>
  </si>
  <si>
    <t>Liu T, Aguilera N, Bower AJ, Li J, Ullah E, Dubra A, Cukras C, Brooks BP, Jeffrey BG, Hufnagel RB, Huryn LA, Zein WM, Tam J</t>
  </si>
  <si>
    <t>Photoreceptor and Retinal Pigment Epithelium Relationships in Eyes With Vitelliform Macular Dystrophy Revealed by Multimodal Adaptive Optics Imaging.</t>
  </si>
  <si>
    <t>In obese patients the central macular density and perfusion were significantly lower. WLR was increased in obese patients. Obesity can be associated with retinal microvascular changes regardless of the presence of diabetes and hypertension.</t>
  </si>
  <si>
    <t>24 patients (45 eyes), 23 controls (46 eyes)</t>
  </si>
  <si>
    <t>AO, OCT (A)</t>
  </si>
  <si>
    <t>Rolland M, Mohammedi K, Korobelnik J-F, Cadart O, Delyfer MN, Cherifi B, Rougier M-B</t>
  </si>
  <si>
    <t>Ophthalmologica</t>
  </si>
  <si>
    <t>Analysis of microvascular abnormalities in obesity: a comparative study with healthy subjects using swept source optical coherence tomography angiography and adaptive optics</t>
  </si>
  <si>
    <t>Retina (RNFL)</t>
  </si>
  <si>
    <t>Imaging of patients with (early), moderate or severe glaucoma is successful in about (88%), 46% of the locations. Early glaucoma presented slight differences in reflectivity but not structure of RMFL bundles. In severe glaucoma RNFL bundles were not discernible and reflectivity did not differ from early glaucoma.</t>
  </si>
  <si>
    <t>11 patients (11 eyes), 7 controls (7 eyes)</t>
  </si>
  <si>
    <t>Choudhari NS, Kumar S, Richhariya A, Krishnamurthy R, Priya R, Garudadri CS</t>
  </si>
  <si>
    <t>Adaptive optics scanning laser ophthalmoscopy may support early diagnosis of glaucoma</t>
  </si>
  <si>
    <t>Myopia</t>
  </si>
  <si>
    <t>Myopic subjects presented vascular changes, sometimes depending on eye length. Morphological parameters of vascular microstructure could be potential biomarkers to monitor myopia progression.</t>
  </si>
  <si>
    <t>118 (118 eyes)</t>
  </si>
  <si>
    <t>AO-flood (rtx1), FP, OCT, CDU</t>
  </si>
  <si>
    <t>Zhao M, Lam AK-C, Ying MT-C, Cheong AM-Y</t>
  </si>
  <si>
    <t>Hemodynamic and morphological changes of the central retinal artery in myopic eyes</t>
  </si>
  <si>
    <t>Retinitis pigmentosa (female carriers)</t>
  </si>
  <si>
    <t>Severe point wise sensitivity and cone density defects in at least 1 test locations were observed in a majority of patients by MP and AO imaging.</t>
  </si>
  <si>
    <t>Female asymptomatic RPG carriers</t>
  </si>
  <si>
    <t>AO-flood (rtx1), FP, OCT (SD), FAF</t>
  </si>
  <si>
    <t>MAIA (G3), BCVA,  ERG (ff)</t>
  </si>
  <si>
    <t>Roshandel D, Lamey TM, Charng J, Heath Jeffery RC, McLaren TL, Thompson JA, De Roach JN, McLenachan S, Mackey DA, Chen FK.</t>
  </si>
  <si>
    <t>Microperimetry and Adaptive Optics Imaging Reveal Localized Functional and Structural Changes in Asymptomatic RPGR Mutation Carriers</t>
  </si>
  <si>
    <t>Ambylopia (Unilateral anisometropic)</t>
  </si>
  <si>
    <t>Amblyopia (isoametropic)</t>
  </si>
  <si>
    <t>ERG amplitutes were significantly lower compared to controls. Controls with subnormal color vision had reduced BCVA and Cone density. Cone density was higher in patients where spectacles use improved BCVA.</t>
  </si>
  <si>
    <t>25 patients, 25 controls</t>
  </si>
  <si>
    <t>FP, AO-flood (rtx1)</t>
  </si>
  <si>
    <t>BCVA, ERG (mf), CV (Ishihara)</t>
  </si>
  <si>
    <t>Sharma P, Anand M, Sharma A, Phuljhele S, Saxena R.</t>
  </si>
  <si>
    <t>Indian J Ophthalmol.</t>
  </si>
  <si>
    <t>Evaluation of retinal function and morphology in isoametropic amblyopia.</t>
  </si>
  <si>
    <t>RP patients imaging protocol METHODS</t>
  </si>
  <si>
    <t>METHODS</t>
  </si>
  <si>
    <t>Hirji SH.</t>
  </si>
  <si>
    <t>Methods Mol Biol.</t>
  </si>
  <si>
    <t>Measure of Visual Function.</t>
  </si>
  <si>
    <t>HANAC syndrome</t>
  </si>
  <si>
    <t>COL4A1</t>
  </si>
  <si>
    <t>Cessels</t>
  </si>
  <si>
    <t>In addition to arteriolar tortuosity, reduced wall-to-lumen ratio, arteriolar irregularity and increased vasodilatory response to flicker light was reported.</t>
  </si>
  <si>
    <t>AO, OCT-A</t>
  </si>
  <si>
    <t>Faure C, Castrale C, Benabed A, Cognard P, Lezé R, Castro-Farias D, Gérard M, Louapre C, Paques M.</t>
  </si>
  <si>
    <t>Microvasc Res.</t>
  </si>
  <si>
    <t>Structural and functional analysis of retinal vasculature in HANAC syndrome with a novel intronic COL4A1 mutation</t>
  </si>
  <si>
    <t>Retinal Detachment (Rhegmatogenous)</t>
  </si>
  <si>
    <t>Early Adaptive Optics Imaging after Rhegmatogenous Retinal Detachment Repair</t>
  </si>
  <si>
    <t>Lee WW, Oquendo P, Muni RH.</t>
  </si>
  <si>
    <t>Sickle cell disease (SCD)</t>
  </si>
  <si>
    <t>Evidence of abnormal blood flow was found on OCTA and AOSLO imaging among all 11 SCD patients. OCT angiography and AOSLO imaging were sensitive enough to document improved retinal perfusion in an SCD patient 2 month after initiation of oral hydroxyurea therapy.</t>
  </si>
  <si>
    <t>11 patients (11 eyes), 1 control</t>
  </si>
  <si>
    <t>AOSLO (CO, SD), OCT (A), FP</t>
  </si>
  <si>
    <t>Oral hydroxyurea, F, Vitamines</t>
  </si>
  <si>
    <t>Pinhas A, Migacz JV, Zhou DB, Castanos Toral MV, Otero-Marquez O, Israel S, Sun V, Gillette PN, Sredar N, Dubra A, Glassberg J, Rosen RB, Chui TYP.</t>
  </si>
  <si>
    <t>Ophthalmol Sci.</t>
  </si>
  <si>
    <t>Insights into Sickle Cell Disease through the Retinal Microvasculature: Adaptive Optics Scanning Light Ophthalmoscopy Correlates of Clinical OCT Angiography</t>
  </si>
  <si>
    <t>Central serous chorioretinopathy (CSCR)</t>
  </si>
  <si>
    <t>Hyperreflective foci</t>
  </si>
  <si>
    <t>In 2 of 3 eyes, a hyperautofluorescent signal was detected with an elliptical shape and punctate, granular aspects surrounded by a hypoautofluorescent halo. These hyper-AF foci were colocalized with hyperreflective foci on OCT and visible in simultaneously acquired confocal AOSLO images in active stage. The hyperautofluorescent foci in the patient with active CSCR disappeared coincident with clinical resolution.</t>
  </si>
  <si>
    <t>AOSLO (CO, AF), AO-flood (rtx1), OCT (SD), FP</t>
  </si>
  <si>
    <t>PDT</t>
  </si>
  <si>
    <t>Vienola KV, Lejoyeux R, Gofas-Salas E, Snyder VC, Zhang M, Dansingani KK, Sahel JA, Chhablani J, Rossi EA.</t>
  </si>
  <si>
    <t>Autofluorescent hyperreflective foci on infrared autofluorescence adaptive optics ophthalmoscopy in central serous chorioretinopathy.</t>
  </si>
  <si>
    <t>Hypertension / Diabetes</t>
  </si>
  <si>
    <t>Retinal arterioles</t>
  </si>
  <si>
    <t>Unattended systolic BP was lower compared to attended SBP. WLR measured by rtx1 imaging was similarly correlated with unattended and attended SBP.</t>
  </si>
  <si>
    <t>142 patients (60 % hypertension, 11 % diabetes)</t>
  </si>
  <si>
    <t>AO-flood (rtx-1)</t>
  </si>
  <si>
    <t>Paini A, Agabiti Rosei C, De Ciuceis C, Aggiusti C, Bertacchini F, Cacciatore M, Capellini S, Gatta R, Malerba P, Stassaldi D, Rizzoni D, Salvetti M, Muiesan ML.</t>
  </si>
  <si>
    <t>J Clin Med.</t>
  </si>
  <si>
    <t>Unattended versus Attended Blood Pressure Measurement: Relationship with Retinal Microcirculation</t>
  </si>
  <si>
    <t>Macular regions with a clinical absence of AMD-associated lesions were identified. Cone density decreased at 98.3% of the examined locations over time in the eyes with AMD. AOSLO revealed cone photoreceptor loss in regions that appear otherwise unremarkable clinically.</t>
  </si>
  <si>
    <t>7 patients (10 eyes)</t>
  </si>
  <si>
    <t>Wang X, Sadda SR, Ip M, Sarraf D, Zhang Y.</t>
  </si>
  <si>
    <t>In vivo longitudinal measurement of cone photoreceptor density in intermediate age-related macular degeneration</t>
  </si>
  <si>
    <t xml:space="preserve">Longitudinal </t>
  </si>
  <si>
    <t>Retinal detachment (RRD)</t>
  </si>
  <si>
    <t>AO imaging showed decreased cone density 6 weeks after RRD. It was shown that cone outers segments demonstrate regeneration.</t>
  </si>
  <si>
    <t>Anguita R, Charteris D.</t>
  </si>
  <si>
    <t>Visual loss in surgical retinal disease: retinal imaging and photoreceptor cell counts</t>
  </si>
  <si>
    <t>Choroiditis (multifocal)</t>
  </si>
  <si>
    <t>The right eye of the patient additionally exhibited active Type-2 macular neovascularization with loss of cone mosaic regularity that was associated with reduced sensitivity on microperimetry. After therapy the cone mosaic showed recovery and sensitivity improved.</t>
  </si>
  <si>
    <t>AO-flood, OCT (SD), FA, FP</t>
  </si>
  <si>
    <t>MP</t>
  </si>
  <si>
    <t>Oral steroids, bevacizumab</t>
  </si>
  <si>
    <t>Amarasekera S, Williams AM, Freund KB, Rossi EA, Dansingani KK.</t>
  </si>
  <si>
    <t>MULTIMODAL IMAGING OF MULTIFOCAL CHOROIDITIS WITH ADAPTIVE OPTICS OPHTHALMOSCOPY</t>
  </si>
  <si>
    <t>Inherited retinal disease</t>
  </si>
  <si>
    <t>A review that highlights advances and applications of AO retinal imaging in patients with inherited retinal disease.</t>
  </si>
  <si>
    <t>Duncan JL, Carroll J.</t>
  </si>
  <si>
    <t>Cold Spring Harb Perspect Med.</t>
  </si>
  <si>
    <t>Adaptive Optics Imaging of Inherited Retinal Disease</t>
  </si>
  <si>
    <t>Blue Cone Monochromacy (BCM)</t>
  </si>
  <si>
    <t>OPN1LW/OPN1MW</t>
  </si>
  <si>
    <t>Mean total cone density for Cys203Arg patients was 16,664 ± 11,513 cones/mm2 (n = 10), which is, on average, around 40% of normal. One patient with an LCR deletion had a total cone density of 10,246 cones/mm2.</t>
  </si>
  <si>
    <t>23 patients</t>
  </si>
  <si>
    <t>Patterson EJ, Kalitzeos A, Kane TM, Singh N, Kreis J, Pennesi ME, Hardcastle AJ, Neitz J, Neitz M, Michaelides M, Carroll J</t>
  </si>
  <si>
    <t>Foveal Cone Structure in Patients With Blue Cone Monochromacy</t>
  </si>
  <si>
    <t>Maculopathy / pattern dystrophy</t>
  </si>
  <si>
    <t>Both excitation sources showed similar AF microstructures. Lower light levels can be used with shorter wavelength excitation to achieve comparable images of the microstructure of the RPE as have been obtained using higher light levels at longer wavelengths.</t>
  </si>
  <si>
    <t>1 patient, 2 controls</t>
  </si>
  <si>
    <t>AOSLO (CO, AF), FP</t>
  </si>
  <si>
    <t>Vienola KV, Zhang M, Snyder VC, Dansingani KK, Sahel JA, Rossi EA</t>
  </si>
  <si>
    <t>Eye (Lond).</t>
  </si>
  <si>
    <t>Near infrared autofluorescence imaging of retinal pigmented epithelial cells using 663 nm excitation</t>
  </si>
  <si>
    <t>Cone density was reduced after retinal detachment but increased with elapsed time. Significant distortion of the cone mosaic was still present after one year.</t>
  </si>
  <si>
    <t>Danese C, Lanzetta P.</t>
  </si>
  <si>
    <t>Optical Coherence Tomography Findings in Rhegmatogenous Retinal Detachment: A Systematic Review</t>
  </si>
  <si>
    <t>The presence of subclinical, widespread enlarged RPE cells present in all subjects imaged was demonstrated. In the fovea, a greater disruption to the RPE than to either the photoreceptor or choriocapillaris layers was detected.</t>
  </si>
  <si>
    <t>5 affected males, 6 female carriers</t>
  </si>
  <si>
    <t>AOSLO (ICG), OCT (AO)</t>
  </si>
  <si>
    <t>Aguilera N, Liu T, Bower AJ, Li J, Abouassali S, Lu R, Giannini J, Pfau M, Bender C, Smelkinson MG, Naik A, Guan B, Schwartz O, Volkov A, Dubra A, Liu Z, Hammer DX, Maric D, Fariss R, Hufnagel RB, Jeffrey BG, Brooks BP, Zein WM, Huryn LA, Tam J.</t>
  </si>
  <si>
    <t>Commun Biol.</t>
  </si>
  <si>
    <t>Widespread subclinical cellular changes revealed across a neural-epithelial-vascular complex in choroideremia using adaptive optics</t>
  </si>
  <si>
    <t>Hypertensive retinopathy (HR)</t>
  </si>
  <si>
    <t>One paragraph describing the most important AO imaging biomarkers for HR.</t>
  </si>
  <si>
    <t>Di Marco E, Aiello F, Lombardo M, Di Marino M, Missiroli F, Mancino R, Ricci F, Nucci C, Noce A, Di Daniele N, Cesareo M.</t>
  </si>
  <si>
    <t>Eur Rev Med Pharmacol Sci.</t>
  </si>
  <si>
    <t>A literature review of hypertensive retinopathy: systemic correlations and new technologies</t>
  </si>
  <si>
    <t>Diabetic retinopathy Diabetes mellitus (DM1), mild non-proliferative diabetic retinopathy (NPDR)</t>
  </si>
  <si>
    <t>Retinal vessels, photoreceptors</t>
  </si>
  <si>
    <t>Microvascular impairment accompanied by cone metrics alterations occurring early in DM1 eyes with NPDR were detected. A relationship between macular perfusion at both retinal and choroidal levels and the cone mosaic in patients with DM1 was found.</t>
  </si>
  <si>
    <t>40 patients (40 eyes), 10 controls (10 eyes)</t>
  </si>
  <si>
    <t>AO-flood (rtx1), OCT (A), FP</t>
  </si>
  <si>
    <t>Viggiano P, Costanzo E, Giannini D, Fragiotta S, De Geronimo D, Giorno P, Picconi F, Frontoni S, Varano M, Parravano M.</t>
  </si>
  <si>
    <t>In vivo assessment of associations between photoreceptors structure and macular perfusion in type 1 diabetes</t>
  </si>
  <si>
    <t>Chorioretinopathy (acute syphilitic posterior placoid chorioretinopathy, ASPPC)</t>
  </si>
  <si>
    <t>Photoreceptors, Vessels</t>
  </si>
  <si>
    <t>All eyes improved in visual acuity, with reconstitution in outer retinal layers at 2-month follow-up. Overall choriocapillary layer VD and VP improved. AO imaging was able to identify outer retinal alterations at presentation and at follow-ups, with improvement in tissue architecture. CD and CS was respectively lower and greater than controls at all follow-ups and improved within patients at the 2-month follow-up</t>
  </si>
  <si>
    <t>2 patients (3 eyes), 4 controls</t>
  </si>
  <si>
    <t>AO-flood (rtx1), OCT (SD, A), FAF, A (FA)</t>
  </si>
  <si>
    <t>Giansanti F, Mercuri S, Vannozzi L, Govetto A, Minnella AM, Caporossi T, Savastano A, Savastano MC, Gambini G, Rizzo S, Virgili G, Bacherini D.</t>
  </si>
  <si>
    <t>Life (Basel).</t>
  </si>
  <si>
    <t>Adaptive Optics Imaging to Analyze the Photoreceptor Layer Reconstitution in Acute Syphilitic Posterior Placoid Chorioretinopathy</t>
  </si>
  <si>
    <t>Choroidal and Retinal disorders</t>
  </si>
  <si>
    <t>One paragraph describes AO OCT systems and capabilities.</t>
  </si>
  <si>
    <t>Ong J, Zarnegar A, Corradetti G, Singh SR, Chhablani J.</t>
  </si>
  <si>
    <t>Advances in Optical Coherence Tomography Imaging Technology and Techniques for Choroidal and Retinal Disorders</t>
  </si>
  <si>
    <t>Lamina cibrosa, retinal nerve fiber layer, photoreceptors</t>
  </si>
  <si>
    <t>Imaging the subtle changes in morphology and reflectivity of RNFL at the preclinical stage may lead to early detection of glaucoma. Longitudinal monitoring of RNFL alterations in glaucoma patients is possible.</t>
  </si>
  <si>
    <t>AO-systems</t>
  </si>
  <si>
    <t>Kotcharlakota D, Choudhari NS.</t>
  </si>
  <si>
    <t>Semin Ophthalmol.</t>
  </si>
  <si>
    <t>Role Of Adaptive Optics In Early Diagnosis Of Glaucoma From A Clinician's Perspective</t>
  </si>
  <si>
    <t>Diabetes mellitus (DM1)</t>
  </si>
  <si>
    <t xml:space="preserve"> The DM1 group had significantly higher WT, WLR, and WCSA. These parameters correlated significantly with the duration of diabetes. This demonstrates the presence of significant morphological changes in retinal vessels in DM1 patients without previously diagnosed diabetic retinopathy.</t>
  </si>
  <si>
    <t>22 patients, 23 controls</t>
  </si>
  <si>
    <t>12 months follow up</t>
  </si>
  <si>
    <t>Insulin</t>
  </si>
  <si>
    <t>Matuszewski W, Gontarz-Nowak K, Harazny JM, Bandurska-Stankiewicz E.</t>
  </si>
  <si>
    <t>Biomedicines.</t>
  </si>
  <si>
    <t>Evaluation of Morphological Changes in Retinal Vessels in Type 1 Diabetes Mellitus Patients with the Use of Adaptive Optics</t>
  </si>
  <si>
    <t>AOSLO imaging</t>
  </si>
  <si>
    <t>AO clinical applications</t>
  </si>
  <si>
    <t>Various</t>
  </si>
  <si>
    <t xml:space="preserve">Huge review summarizing 25 years of AO clinical imaging </t>
  </si>
  <si>
    <t>AO general</t>
  </si>
  <si>
    <t>Morgan, Jessica I. W.; Chui, Toco Y. P.; Grieve, Kate</t>
  </si>
  <si>
    <t>Twenty-five years of clinical applications using adaptive optics ophthalmoscopy</t>
  </si>
  <si>
    <t>White dot fovea</t>
  </si>
  <si>
    <t>Findings suggest that the white dots are intraretinal deposits of crystals, possibly carotenoid related to dietary habits.</t>
  </si>
  <si>
    <t>AO, FP, FA, OCT</t>
  </si>
  <si>
    <t>Salcedo-Ledesma Gerardo Ledesma-Gil, Alfredo; Spaide, Richard F</t>
  </si>
  <si>
    <t>Describing The Location and Morphology of The Dots in White Dot Fovea Using Adaptive Optics.</t>
  </si>
  <si>
    <t>Diabetes, Chronic kidney disease (CKD)</t>
  </si>
  <si>
    <t>No significant differences were observed in external diameter, lumen diameter, wall thickness and wall to lumen ratio among patients presenting different CKD stages. Impaired renal function may be associated with decreased retinal blood flow in early-stage diabetic retinopathy.</t>
  </si>
  <si>
    <t>115 patients (diabetic), 79 AO imaged</t>
  </si>
  <si>
    <t>Iwase, Takeshi; Ueno, Yoshitaka; Tomita, Ryo; Terasaki, Hiroko</t>
  </si>
  <si>
    <t>Life (Basel, Switzerland)</t>
  </si>
  <si>
    <t>Relationship Between Retinal Microcirculation and Renal Function in Patients with Diabetes and Chronic Kidney Disease by Laser Speckle Flowgraphy.</t>
  </si>
  <si>
    <t>Various imaging techniques are used to investigate full thickness macular hole surgery. AO-imaging revealed decreased cell density. A recovery of cone cells within regions of mosaic disruption could be detected.</t>
  </si>
  <si>
    <t>AO, FP, FAF, OCT</t>
  </si>
  <si>
    <t>Nicolosi, Cristina; Vicini, Giulio; Bacherini, Daniela; Giattini, Dario; Lombardi, Noemi; Esposito, Claudio; Rizzo, Stanislao; Giansanti, Fabrizio</t>
  </si>
  <si>
    <t>In Diagnostics</t>
  </si>
  <si>
    <t>Non-Invasive Retinal Imaging Modalities for the Identification of Prognostic Factors in Vitreoretinal Surgery for Full-Thickness Macular Holes</t>
  </si>
  <si>
    <t>Investigation of Rhegmatogenous Retinal Detachment Repair.</t>
  </si>
  <si>
    <t>Lee, Wei Wei; Oquendo, Paola; Muni, Rajeev H</t>
  </si>
  <si>
    <t>Retinal detachment (Rhegmatogenous )</t>
  </si>
  <si>
    <t>Vitelliform macular dystrophy, Best vitelliform macular dystrophy (BVMD)</t>
  </si>
  <si>
    <t>BEST1</t>
  </si>
  <si>
    <t xml:space="preserve">AO imaging reveals a rarefaction of the come mosaic in all stages of BVMD. In later stages the photoreceptor arrangement doesn’t seem contiguous. </t>
  </si>
  <si>
    <t>AOSLO, FP, FAF, OCT</t>
  </si>
  <si>
    <t>Bianco, Lorenzo; Arrigo, Alessandro; Antropoli, Alessio; Berni, Alessandro; Saladino, Andrea; Vilela, Manuel Ap; Mansour, Ahmad M.; Bandello, Francesco; Battaglia Parodi, Maurizio</t>
  </si>
  <si>
    <t>Multimodal imaging in Best Vitelliform Macular Dystrophy: Literature review and novel insights</t>
  </si>
  <si>
    <t>Acute macular neuroretinopathy type 2 (ACM)</t>
  </si>
  <si>
    <t>AO imaging revealed darker features related to shortening or absence of cone outer segments within the AMN lesions.</t>
  </si>
  <si>
    <t>AO, FP, OCT, FA</t>
  </si>
  <si>
    <t>Doble, Nathan; Wells-Gray, Elaine M.; Ohr, Matthew P.; Choi, Stacey S</t>
  </si>
  <si>
    <t>High Resolution Imaging of the Outer Retina in Type 2 Acute Macular Neuroretinopathy</t>
  </si>
  <si>
    <t>Nerve fibre layer (NFL), inner retinal dimples (ORD)</t>
  </si>
  <si>
    <t>IRDs do not progress beyond 6 months postoperatively and no obvious damage to RFNL and NFL peripapillary plexus was detected.</t>
  </si>
  <si>
    <t>11 eyes</t>
  </si>
  <si>
    <t>OCT (AO, en-face, A)</t>
  </si>
  <si>
    <t>Navajas, Eduardo V.; Schuck, Nathan J.; Athwal, Arman; Sarunic, Marinko; Sarraf, David</t>
  </si>
  <si>
    <t>Canadian journal of ophthalmology</t>
  </si>
  <si>
    <t>Long-term assessment of internal limiting membrane peeling for full-thickness macular hole using en face adaptive optics and conventional optical coherence tomography</t>
  </si>
  <si>
    <t>AOSLO imaging revealed photoreceptor damage. Hyperreflectivity in the I image may represent cone outer segment tip damage.</t>
  </si>
  <si>
    <t>AOSLO, OCT (AO), FP</t>
  </si>
  <si>
    <t>Kadomoto, Shin; Muraoka, Yuki; Ooto, Sotaro; Tsujikawa, Akitaka</t>
  </si>
  <si>
    <t>Structural Changes in Acute Macular Neuroretinopathy Revealed With Adaptive Optics Optical Coherence Tomography</t>
  </si>
  <si>
    <t>Retinal laser injury</t>
  </si>
  <si>
    <t>AO imaging revealed an area of abnormal cone reflectivity. Subsequent follow-up showed recovery of cone reflectivity. AO-MP showed measurable detection thresholds.</t>
  </si>
  <si>
    <t>Case report, longitudinal</t>
  </si>
  <si>
    <t>Wang, Yiyi; La, Tammy T.; Mason, Melanie; Tuten, William S.; Roorda, Austin</t>
  </si>
  <si>
    <t>Case Report: Multimodal, Longitudinal Assessment of Retinal Structure and Function following Laser Retinal Injury</t>
  </si>
  <si>
    <t>High myopia</t>
  </si>
  <si>
    <t>OPN1LW</t>
  </si>
  <si>
    <t>Adaptive optics retinal imaging demonstrated reduced cone regularity and density in men with early-onset high myopia (eoHM) caused by OPN1LW variants compared to those patients with eoHM and without OPN1LW variants</t>
  </si>
  <si>
    <t>1226 families; 68 with OPN1LW variants</t>
  </si>
  <si>
    <t>Genetic analysis</t>
  </si>
  <si>
    <t>AO-flood (rtx1), FP</t>
  </si>
  <si>
    <t>Wang, Yingwei; Sun, Wenmin; Xiao, Xueshan; Jiang, Yi; Ouyang, Jiamin; Wang, Junwen; Yi, Zhen; Li, Shiqiang; Jia, Xiaoyun; Wang, Panfeng; Hejtmancik, J. Fielding; Zhang, Qingjiong</t>
  </si>
  <si>
    <t>Invest. Ophthalmol. Vis. Sci</t>
  </si>
  <si>
    <t>Unique Haplotypes in OPN1LW as a Common Cause of High Myopia With or Without Protanopia: A Potential Window Into Myopic Mechanism</t>
  </si>
  <si>
    <t>PROM1-associated retinal degeneration</t>
  </si>
  <si>
    <t>PROM-1</t>
  </si>
  <si>
    <t>Depending on the disease stage the cone mosaic is relatively preserved indicating potential for targeted therapeutic interventions.</t>
  </si>
  <si>
    <t>4 patients (4 eyes)</t>
  </si>
  <si>
    <t>2 patients longitudinal</t>
  </si>
  <si>
    <t>AOSLO (Co, SD), OCT, FAF</t>
  </si>
  <si>
    <t>Schließleder, Gernot; Kalitzeos, Angelos; Kasilian, Melissa; Singh, Navjit; Wang, Ziyuan; Hu, Zhihong; Großpötzl, Manuel; Sadda, SriniVas; Wedrich, Andreas; Michaelides, Michel; Strauss, Rupert W</t>
  </si>
  <si>
    <t>Deep phenotyping of PROM1-associated retinal degeneration</t>
  </si>
  <si>
    <t>Diabetes type 1 (DM1)</t>
  </si>
  <si>
    <t>Photoreceptors, capillary network</t>
  </si>
  <si>
    <t>The longitudinal variations for cone density were not significant for all the parafoveal sectors analyzed.</t>
  </si>
  <si>
    <t>22 patients (22 eyes)</t>
  </si>
  <si>
    <t>Longitudinal 4 years</t>
  </si>
  <si>
    <t>Fragiotta, Serena; Costanzo, Eliana; Picconi, Fabiana; Giorno, Paola; Geronimo, Daniele de; Giannini, Daniela; Frontoni, Simona; Varano, Monica; Parravano, Mariacristina</t>
  </si>
  <si>
    <t>In Invest. Ophthalmol. Vis</t>
  </si>
  <si>
    <t>Progression Biomarkers of Microvascular and Photoreceptor Changes Upon Long-Term Evaluation in Type 1 Diabetes</t>
  </si>
  <si>
    <t>Chloroquine Retinopathy (HR)</t>
  </si>
  <si>
    <t>AO imaging was performed in several studies investigating HR. Some studies revealed photoreceptor loss, others didn’t.</t>
  </si>
  <si>
    <t>AO-flood (rtx1), OCT (+A), FAF, FP</t>
  </si>
  <si>
    <t>Cheong, Kai Xiong; Ong, Charles Jit Teng; Chandrasekaran, Priya R.; Zhao, Jinzhi; Teo, Kelvin Yi Chong; Mathur, Ranjana</t>
  </si>
  <si>
    <t>Diagnostics (Basel, Switzerland)</t>
  </si>
  <si>
    <t>Review of Retinal Imaging Modalities for Hydroxychloroquine Retinopathy</t>
  </si>
  <si>
    <t>The present study found decreased density of cones overall in RPGR, with preserved function per cone as compared to USH2related degenerations. Contrarily USH2A related RD show greater preservation of structure in the setting of abnormal cone function. Compared to normal increased cone spacing and reduced sensitivity was observed for both groups.</t>
  </si>
  <si>
    <t>9 patients (13 eyes) RPGR, 10 patients (15 eyes) USH2A Usher syndrome type 2, 9 patients (16 eyes) USH2A ARRP, 6 control (7 eyes)</t>
  </si>
  <si>
    <t>MAIA-MP</t>
  </si>
  <si>
    <t>Micevych, Paul S.; Wong, Jessica; Zhou, Hao; Wang, Ruikang K.; Porco, Travis C.; Carroll, Joseph; Roorda, Austin; Duncan, Jacque L</t>
  </si>
  <si>
    <t>Cone Structure and Function in RPGR- and USH2A-Associated Retinal Degeneration</t>
  </si>
  <si>
    <t>RPGR, USH2A</t>
  </si>
  <si>
    <t>Enhanced s-cone syndrome (ESCS)</t>
  </si>
  <si>
    <t>ESCS patients presented a relatively uniform cone density profile across the macula. S-cone-mediated acuities became increasingly supernormal with retinal eccentricity.</t>
  </si>
  <si>
    <t>5 patients, 7 control</t>
  </si>
  <si>
    <t>L/M and S cone mediated visual acuity, ffERG, CV</t>
  </si>
  <si>
    <t>Wang, Yiyi; Wong, Jessica; Duncan, Jacque L.; Roorda, Austin; Tuten, William S.</t>
  </si>
  <si>
    <t>Enhanced S-Cone Syndrome: Elevated Cone Counts Confer Supernormal Visual Acuity in the S-Cone Pathway</t>
  </si>
  <si>
    <t>Choroideremia (CHM)</t>
  </si>
  <si>
    <t>Cone density was lower and inner segments were enlarged as well as more circular in CHM compared to controls.</t>
  </si>
  <si>
    <t>13 patients, 12 control</t>
  </si>
  <si>
    <t>AOSLO (Co, SD, DF)</t>
  </si>
  <si>
    <t>Xu, Peiluo; Jiang, Yu You; Morgan, Jessica I. W.</t>
  </si>
  <si>
    <t>Cone Photoreceptor Morphology in Choroideremia Assessed Using Non-Confocal Split-Detection Adaptive Optics Scanning Light Ophthalmoscopy</t>
  </si>
  <si>
    <t>AO was difficult to perform and did not help to detect unidentified lamina cribrosa defects (LCD). AO imaging showed a spoke-wheel pattern at the level of retinoschisis in one eye.</t>
  </si>
  <si>
    <t>8 patients (10 eyes)</t>
  </si>
  <si>
    <t>AO-flood (rtx1), OCT, FP, FAF, FA</t>
  </si>
  <si>
    <t>Lama, Hugo; Pâques, Michel; Brasnu, Emmanuelle; Vu, Jade; Chaumette, Céline; Dupas, Bénédicte; Fardeau, Christine; Chehaibou, Ismaël; Rouland, Jean-François; Besombes, Guillaume; Labetoulle, Marc; Labbé, Antoine; Rousseau, Antoine</t>
  </si>
  <si>
    <t>BMC ophthalmology</t>
  </si>
  <si>
    <t>Severe macular complications in glaucoma: high-resolution multimodal imaging characteristics and review of the literature</t>
  </si>
  <si>
    <t>AO imaging in IRD</t>
  </si>
  <si>
    <t>Overview of AO system basics as well as readout parameters and applied AO in various diseases.</t>
  </si>
  <si>
    <t>Ashourizadeh, Helia; Fakhri, Maryam; Hassanpour, Kiana; Masoudi, Ali; Jalali, Sattar; Roshandel, Danial; Chen, Fred K</t>
  </si>
  <si>
    <t>Pearls and Pitfalls of Adaptive Optics Ophthalmoscopy in Inherited Retinal Diseases</t>
  </si>
  <si>
    <t xml:space="preserve">Inherited retinal dystrophies (IRD), Stargardt (STGD), Cone dystrophy, cone-rod dystrophy </t>
  </si>
  <si>
    <t>The study revealed significant differences in cone parameters, specifically in cone density (DM) and cone spacing (SM), between STGD, CD, and CRD as well as healthy control eyes.</t>
  </si>
  <si>
    <t xml:space="preserve">28 patients (53 eyes, 19 STGD, 4 CRD, 5 CD. Control includes 14 healthy eyes of 14 patients. </t>
  </si>
  <si>
    <t>Samelska, Katarzyna; Szaflik, Jacek Paweł; Guszkowska, Maria; Kurowska, Anna Katarzyna; Zaleska-Żmijewska, Anna</t>
  </si>
  <si>
    <t>Characteristics of Rare Inherited Retinal Dystrophies in Adaptive Optics-A Study on 53 Eyes</t>
  </si>
  <si>
    <t>The study revealed decreased photoreceptor and microvascular parameters in the DR group compared with the control group.</t>
  </si>
  <si>
    <t>50 patients, 18 controls</t>
  </si>
  <si>
    <t>Longitudinal 2 yeas</t>
  </si>
  <si>
    <t xml:space="preserve">AO-flood (rtx1), </t>
  </si>
  <si>
    <t>Kupis, Magdalena; Wawrzyniak, Zbigniew M.; Szaflik, Jacek P.; Zaleska-Żmijewska, Anna</t>
  </si>
  <si>
    <t>Retinal Photoreceptors and Microvascular Changes in the Assessment of Diabetic Retinopathy Progression: A Two-Year Follow-Up Study</t>
  </si>
  <si>
    <t>Retinitis pigmentosa (RP), Usher syndrome type 2</t>
  </si>
  <si>
    <t>Cone spacing increased over time for RP and Usher syndrome patients.</t>
  </si>
  <si>
    <t>14 patients (14 eyes)</t>
  </si>
  <si>
    <t>Longitudinal 2 years</t>
  </si>
  <si>
    <t>AOSLO (CO), FP</t>
  </si>
  <si>
    <t>MAIA</t>
  </si>
  <si>
    <t>Duncan, Jacque L.; Liang, Wendi; Maguire, Maureen G.; Porco, Travis C.; Wong, Jessica; Audo, Isabelle; Cava, Jenna A.; Grieve, Kate; Kalitzeos, Angelos; Kreis, Joseph; Michaelides, Michel; Norberg, Nathaniel; Paques, Michel; Carroll, Joseph</t>
  </si>
  <si>
    <t>Change in Cone Structure Over 24 Months in USH2A-Related Retinal Degeneration</t>
  </si>
  <si>
    <t>Multiple Sclerosis (MS)</t>
  </si>
  <si>
    <t>AO imaging revealed lower cone density in patients with MS.</t>
  </si>
  <si>
    <t>16 patients, 25 controls</t>
  </si>
  <si>
    <t>McIlwaine, Gemma; Csincsik, Lajos; Coey, Rachel; Wang, Luping; Fitzgerald, Denise; Moffat, Jill; Dubis, Adam M.; McDonnell, Gavin; Hughes, Stella; Peto, Tunde; Lengyel, Imre</t>
  </si>
  <si>
    <t>Ophthalmology science</t>
  </si>
  <si>
    <t>Reduced Cone Density Is Associated with Multiple Sclerosis</t>
  </si>
  <si>
    <t>Inherited retinal dystrophies (IRD), Stargardt (STGD), Cone dystrophy, cone-rod dystrophy</t>
  </si>
  <si>
    <t>The longitudinal assessment of cone density revealed a decrease over time.</t>
  </si>
  <si>
    <t>28 patients (56 eyes), 19 patients (38 eyes) STGD, 5 patients (10 eyes) CD, 4 patients (8 eyes) CRD</t>
  </si>
  <si>
    <t>Longitudinal 6 years</t>
  </si>
  <si>
    <t>Samelska, Katarzyna; Szaflik, Jacek Paweł; Śmigielska, Barbara; Zaleska-Żmijewska, Anna</t>
  </si>
  <si>
    <t>Progression of Rare Inherited Retinal Dystrophies May Be Monitored by Adaptive Optics Imaging</t>
  </si>
  <si>
    <t xml:space="preserve">Photoreceptors </t>
  </si>
  <si>
    <t>Retinitis pigmentosa / RPE65 associated retinal dystrophies</t>
  </si>
  <si>
    <t xml:space="preserve">RPE65 </t>
  </si>
  <si>
    <t>Photoreceptors, retinal vessels</t>
  </si>
  <si>
    <t>Only 6 of the eyes could be reliably imaged over time. All patients showed a measurable functional difference after treatment. No visible signs of vascular changes and therefore no signs of vascular inflammation were observed during the follow-up period.</t>
  </si>
  <si>
    <t>10 patients (16 eyes)</t>
  </si>
  <si>
    <t>Longitudinal 1 year after treatment follow up</t>
  </si>
  <si>
    <t>FST, CSF, perimetry</t>
  </si>
  <si>
    <t>Luxturna (voretigene neparvovec)</t>
  </si>
  <si>
    <t>Kortuem, Friederike C.; Kempf, Melanie; Merle, David A.; Kuehlewein, Laura; Pohl, Lisa; Reith, Milda; Jung, Ronja; Ott, Saskia; Stingl, Krunoslav; Stingl, Katarina</t>
  </si>
  <si>
    <t>A morphometric analysis of the retinal arterioles with adaptive optics imaging in RPE65-associated retinal dystrophy after treatment with voretigene neparvovec</t>
  </si>
  <si>
    <t>AO imaging in inherited retinal diseases</t>
  </si>
  <si>
    <t>Large overview of AO studies in inherited retinal diseases.</t>
  </si>
  <si>
    <t>AO devices</t>
  </si>
  <si>
    <t>Britten-Jones, Alexis Ceecee; Thai, Lawrence; Flanagan, Jeremy P. M.; Bedggood, Phillip A.; Edwards, Thomas L.; Metha, Andrew B.; Ayton, Lauren N</t>
  </si>
  <si>
    <t>Adaptive optics imaging in inherited retinal diseases: A scoping review of the clinical literature</t>
  </si>
  <si>
    <t>Cotton wool spot</t>
  </si>
  <si>
    <t>Split-detection adaptive optics imaging for cytoid body-like materials in a cotton wool spot</t>
  </si>
  <si>
    <t>AO (SD)</t>
  </si>
  <si>
    <t>Kadomoto, Shin; Muraoka, Yuki; Sadda, SriviVas</t>
  </si>
  <si>
    <t>Photoreceptor mosaic before and after macular hole surgery with RTX-1 adaptive optics retinal camera</t>
  </si>
  <si>
    <t>24.10.2019</t>
  </si>
  <si>
    <t>19.12.2019</t>
  </si>
  <si>
    <t>23.03.2020</t>
  </si>
  <si>
    <t>16.10.2023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</si>
</sst>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4"/>
      <color theme="1"/>
      <name val="Calibri"/>
      <family val="2"/>
      <scheme val="minor"/>
    </font>
    <font>
      <b/>
      <sz val="16"/>
      <color theme="1"/>
      <name val="Calibri"/>
      <family val="2"/>
      <scheme val="minor"/>
    </font>
    <font>
      <sz val="11"/>
      <color theme="1"/>
      <name val="Calibri"/>
      <family val="2"/>
      <scheme val="minor"/>
    </font>
    <font>
      <sz val="11"/>
      <color rgb="FF9C0006"/>
      <name val="Calibri"/>
      <family val="2"/>
      <scheme val="minor"/>
    </font>
    <font>
      <sz val="24"/>
      <color theme="1"/>
      <name val="Calibri"/>
      <family val="2"/>
      <scheme val="minor"/>
    </font>
    <font>
      <b/>
      <sz val="24"/>
      <color theme="1"/>
      <name val="Calibri"/>
      <family val="2"/>
      <scheme val="minor"/>
    </font>
    <font>
      <b/>
      <u/>
      <sz val="24"/>
      <color theme="1"/>
      <name val="Calibri"/>
      <family val="2"/>
      <scheme val="minor"/>
    </font>
    <font>
      <u/>
      <sz val="24"/>
      <color theme="1"/>
      <name val="Calibri"/>
      <family val="2"/>
      <scheme val="minor"/>
    </font>
    <font>
      <u/>
      <sz val="24"/>
      <color theme="10"/>
      <name val="Calibri"/>
      <family val="2"/>
      <scheme val="minor"/>
    </font>
    <font>
      <sz val="24"/>
      <name val="Calibri"/>
      <family val="2"/>
      <scheme val="minor"/>
    </font>
    <font>
      <b/>
      <sz val="24"/>
      <name val="Calibri"/>
      <family val="2"/>
      <scheme val="minor"/>
    </font>
    <font>
      <sz val="24"/>
      <color rgb="FF231F20"/>
      <name val="FrutigerLTPro-LightCnIta"/>
    </font>
    <font>
      <sz val="24"/>
      <color rgb="FF231F20"/>
      <name val="Calibri"/>
      <family val="2"/>
      <scheme val="minor"/>
    </font>
    <font>
      <sz val="10"/>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E7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66CC"/>
        <bgColor indexed="64"/>
      </patternFill>
    </fill>
    <fill>
      <patternFill patternType="solid">
        <fgColor rgb="FFFFCCFF"/>
        <bgColor indexed="64"/>
      </patternFill>
    </fill>
    <fill>
      <patternFill patternType="solid">
        <fgColor theme="7" tint="0.39997558519241921"/>
        <bgColor indexed="64"/>
      </patternFill>
    </fill>
    <fill>
      <patternFill patternType="solid">
        <fgColor rgb="FFFFFFCC"/>
        <bgColor indexed="64"/>
      </patternFill>
    </fill>
    <fill>
      <patternFill patternType="solid">
        <fgColor rgb="FFFF0000"/>
        <bgColor indexed="64"/>
      </patternFill>
    </fill>
    <fill>
      <patternFill patternType="solid">
        <fgColor rgb="FFFFCCCC"/>
        <bgColor indexed="64"/>
      </patternFill>
    </fill>
    <fill>
      <patternFill patternType="solid">
        <fgColor rgb="FFFFC7CE"/>
      </patternFill>
    </fill>
    <fill>
      <patternFill patternType="solid">
        <fgColor rgb="FFFFC8FF"/>
        <bgColor indexed="64"/>
      </patternFill>
    </fill>
    <fill>
      <patternFill patternType="solid">
        <fgColor theme="5" tint="0.59999389629810485"/>
        <bgColor indexed="65"/>
      </patternFill>
    </fill>
    <fill>
      <patternFill patternType="solid">
        <fgColor theme="7"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9" fillId="0" borderId="0" applyNumberFormat="0" applyFill="0" applyBorder="0" applyAlignment="0" applyProtection="0"/>
    <xf numFmtId="0" fontId="4"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cellStyleXfs>
  <cellXfs count="187">
    <xf numFmtId="0" fontId="0" fillId="0" borderId="0" xfId="0"/>
    <xf numFmtId="0" fontId="0" fillId="2" borderId="1" xfId="0" applyFill="1" applyBorder="1" applyAlignment="1">
      <alignment vertical="top"/>
    </xf>
    <xf numFmtId="0" fontId="0" fillId="2" borderId="1" xfId="0" applyFill="1" applyBorder="1" applyAlignment="1">
      <alignment vertical="top" wrapText="1"/>
    </xf>
    <xf numFmtId="0" fontId="0" fillId="0" borderId="1" xfId="0" applyBorder="1" applyAlignment="1">
      <alignment vertical="top"/>
    </xf>
    <xf numFmtId="0" fontId="0" fillId="3" borderId="1" xfId="0" applyFill="1" applyBorder="1" applyAlignment="1">
      <alignment vertical="top" wrapText="1"/>
    </xf>
    <xf numFmtId="0" fontId="0" fillId="2" borderId="2" xfId="0" applyFill="1" applyBorder="1" applyAlignment="1">
      <alignment vertical="top" wrapText="1"/>
    </xf>
    <xf numFmtId="0" fontId="0" fillId="3" borderId="1" xfId="0" applyFill="1" applyBorder="1" applyAlignment="1">
      <alignment horizontal="center" vertical="top"/>
    </xf>
    <xf numFmtId="0" fontId="2" fillId="2" borderId="1" xfId="0" applyFont="1" applyFill="1" applyBorder="1" applyAlignment="1">
      <alignment vertical="top"/>
    </xf>
    <xf numFmtId="0" fontId="0" fillId="0" borderId="1" xfId="0" applyBorder="1" applyAlignment="1">
      <alignment vertical="top" wrapText="1"/>
    </xf>
    <xf numFmtId="0" fontId="3" fillId="0" borderId="1" xfId="2" applyFont="1" applyFill="1" applyBorder="1" applyAlignment="1">
      <alignment vertical="top"/>
    </xf>
    <xf numFmtId="0" fontId="0" fillId="2" borderId="4" xfId="0" applyFill="1" applyBorder="1" applyAlignment="1">
      <alignment vertical="top"/>
    </xf>
    <xf numFmtId="0" fontId="0" fillId="2" borderId="3" xfId="0" applyFill="1" applyBorder="1" applyAlignment="1">
      <alignment vertical="top"/>
    </xf>
    <xf numFmtId="0" fontId="1" fillId="2" borderId="3" xfId="0" applyFont="1" applyFill="1" applyBorder="1" applyAlignment="1">
      <alignment vertical="top"/>
    </xf>
    <xf numFmtId="0" fontId="0" fillId="2" borderId="5" xfId="0" applyFill="1" applyBorder="1" applyAlignment="1">
      <alignment vertical="top"/>
    </xf>
    <xf numFmtId="0" fontId="0" fillId="2" borderId="1" xfId="0" applyFill="1" applyBorder="1" applyAlignment="1">
      <alignment horizontal="left" vertical="top" wrapText="1"/>
    </xf>
    <xf numFmtId="0" fontId="0" fillId="2" borderId="1" xfId="0" applyFill="1" applyBorder="1" applyAlignment="1">
      <alignment horizontal="center" vertical="top"/>
    </xf>
    <xf numFmtId="0" fontId="0" fillId="2" borderId="0" xfId="0" applyFill="1" applyAlignment="1">
      <alignment vertical="top"/>
    </xf>
    <xf numFmtId="14" fontId="0" fillId="0" borderId="0" xfId="0" applyNumberFormat="1"/>
    <xf numFmtId="0" fontId="6" fillId="6" borderId="1" xfId="0" applyFont="1" applyFill="1" applyBorder="1" applyAlignment="1">
      <alignment vertical="top" wrapText="1"/>
    </xf>
    <xf numFmtId="0" fontId="6" fillId="6" borderId="1" xfId="0" applyFont="1" applyFill="1" applyBorder="1" applyAlignment="1">
      <alignment horizontal="left" vertical="top" wrapText="1"/>
    </xf>
    <xf numFmtId="0" fontId="6" fillId="6" borderId="1" xfId="0" applyFont="1" applyFill="1" applyBorder="1" applyAlignment="1">
      <alignment horizontal="center" vertical="top"/>
    </xf>
    <xf numFmtId="0" fontId="6" fillId="10" borderId="1" xfId="0" applyFont="1" applyFill="1" applyBorder="1" applyAlignment="1">
      <alignment vertical="top"/>
    </xf>
    <xf numFmtId="0" fontId="5" fillId="10" borderId="1" xfId="0" applyFont="1" applyFill="1" applyBorder="1" applyAlignment="1">
      <alignment vertical="top" wrapText="1"/>
    </xf>
    <xf numFmtId="0" fontId="5" fillId="10" borderId="1" xfId="0" applyFont="1" applyFill="1" applyBorder="1" applyAlignment="1">
      <alignment horizontal="left" vertical="top" wrapText="1"/>
    </xf>
    <xf numFmtId="0" fontId="5" fillId="10" borderId="1" xfId="0" applyFont="1" applyFill="1" applyBorder="1" applyAlignment="1">
      <alignment horizontal="center" vertical="top"/>
    </xf>
    <xf numFmtId="0" fontId="5" fillId="7" borderId="1" xfId="0" applyFont="1" applyFill="1" applyBorder="1" applyAlignment="1">
      <alignment horizontal="left" vertical="top" wrapText="1"/>
    </xf>
    <xf numFmtId="0" fontId="5" fillId="7" borderId="1" xfId="0" applyFont="1" applyFill="1" applyBorder="1" applyAlignment="1">
      <alignment vertical="top" wrapText="1"/>
    </xf>
    <xf numFmtId="0" fontId="9" fillId="7" borderId="1" xfId="1" applyFill="1" applyBorder="1" applyAlignment="1">
      <alignment horizontal="center" vertical="top"/>
    </xf>
    <xf numFmtId="0" fontId="5" fillId="7" borderId="1" xfId="0" applyFont="1" applyFill="1" applyBorder="1" applyAlignment="1">
      <alignment horizontal="center" vertical="top"/>
    </xf>
    <xf numFmtId="0" fontId="6" fillId="9" borderId="3" xfId="0" applyFont="1" applyFill="1" applyBorder="1" applyAlignment="1">
      <alignment horizontal="left" vertical="top"/>
    </xf>
    <xf numFmtId="0" fontId="5" fillId="9" borderId="3" xfId="0" applyFont="1" applyFill="1" applyBorder="1" applyAlignment="1">
      <alignment vertical="top" wrapText="1"/>
    </xf>
    <xf numFmtId="0" fontId="5" fillId="9" borderId="3" xfId="0" applyFont="1" applyFill="1" applyBorder="1" applyAlignment="1">
      <alignment horizontal="left" vertical="top" wrapText="1"/>
    </xf>
    <xf numFmtId="0" fontId="5" fillId="9" borderId="3" xfId="0" applyFont="1" applyFill="1" applyBorder="1" applyAlignment="1">
      <alignment horizontal="center" vertical="top"/>
    </xf>
    <xf numFmtId="0" fontId="5" fillId="8" borderId="1" xfId="0" applyFont="1" applyFill="1" applyBorder="1" applyAlignment="1">
      <alignment vertical="top" wrapText="1"/>
    </xf>
    <xf numFmtId="0" fontId="5" fillId="8" borderId="1" xfId="0" applyFont="1" applyFill="1" applyBorder="1" applyAlignment="1">
      <alignment horizontal="left" vertical="top" wrapText="1"/>
    </xf>
    <xf numFmtId="0" fontId="9" fillId="8" borderId="1" xfId="1" applyFill="1" applyBorder="1" applyAlignment="1">
      <alignment horizontal="center" vertical="top"/>
    </xf>
    <xf numFmtId="0" fontId="5" fillId="8" borderId="1" xfId="0" applyFont="1" applyFill="1" applyBorder="1" applyAlignment="1">
      <alignment horizontal="center" vertical="top"/>
    </xf>
    <xf numFmtId="0" fontId="5" fillId="8" borderId="2" xfId="0" applyFont="1" applyFill="1" applyBorder="1" applyAlignment="1">
      <alignment vertical="top" wrapText="1"/>
    </xf>
    <xf numFmtId="0" fontId="9" fillId="8" borderId="0" xfId="1" applyFill="1" applyBorder="1" applyAlignment="1">
      <alignment horizontal="center" vertical="top"/>
    </xf>
    <xf numFmtId="0" fontId="5" fillId="8" borderId="0" xfId="0" applyFont="1" applyFill="1" applyAlignment="1">
      <alignment vertical="top" wrapText="1"/>
    </xf>
    <xf numFmtId="0" fontId="9" fillId="8" borderId="1" xfId="1" applyFill="1" applyBorder="1" applyAlignment="1">
      <alignment horizontal="center" vertical="top" wrapText="1"/>
    </xf>
    <xf numFmtId="0" fontId="5" fillId="8" borderId="1" xfId="0" applyFont="1" applyFill="1" applyBorder="1" applyAlignment="1">
      <alignment horizontal="center" vertical="top" wrapText="1"/>
    </xf>
    <xf numFmtId="0" fontId="9" fillId="8" borderId="1" xfId="1" applyFill="1" applyBorder="1" applyAlignment="1">
      <alignment vertical="top" wrapText="1"/>
    </xf>
    <xf numFmtId="0" fontId="5" fillId="8" borderId="0" xfId="0" applyFont="1" applyFill="1" applyAlignment="1">
      <alignment horizontal="left" vertical="top" wrapText="1"/>
    </xf>
    <xf numFmtId="0" fontId="6" fillId="11" borderId="3" xfId="0" applyFont="1" applyFill="1" applyBorder="1" applyAlignment="1">
      <alignment horizontal="left" vertical="top"/>
    </xf>
    <xf numFmtId="0" fontId="5" fillId="11" borderId="3" xfId="0" applyFont="1" applyFill="1" applyBorder="1" applyAlignment="1">
      <alignment vertical="top" wrapText="1"/>
    </xf>
    <xf numFmtId="0" fontId="5" fillId="11" borderId="3" xfId="0" applyFont="1" applyFill="1" applyBorder="1" applyAlignment="1">
      <alignment horizontal="left" vertical="top" wrapText="1"/>
    </xf>
    <xf numFmtId="0" fontId="5" fillId="11" borderId="3" xfId="0" applyFont="1" applyFill="1" applyBorder="1" applyAlignment="1">
      <alignment horizontal="center" vertical="top"/>
    </xf>
    <xf numFmtId="0" fontId="5" fillId="4" borderId="1" xfId="0" applyFont="1" applyFill="1" applyBorder="1" applyAlignment="1">
      <alignment vertical="top" wrapText="1"/>
    </xf>
    <xf numFmtId="0" fontId="5" fillId="4" borderId="1" xfId="0" applyFont="1" applyFill="1" applyBorder="1" applyAlignment="1">
      <alignment horizontal="left" vertical="top" wrapText="1"/>
    </xf>
    <xf numFmtId="0" fontId="9" fillId="4" borderId="1" xfId="1" applyFill="1" applyBorder="1" applyAlignment="1">
      <alignment horizontal="center" vertical="top"/>
    </xf>
    <xf numFmtId="0" fontId="5" fillId="4" borderId="1" xfId="0" applyFont="1" applyFill="1" applyBorder="1" applyAlignment="1">
      <alignment horizontal="center" vertical="top"/>
    </xf>
    <xf numFmtId="0" fontId="5" fillId="4" borderId="2" xfId="0" applyFont="1" applyFill="1" applyBorder="1" applyAlignment="1">
      <alignment vertical="top" wrapText="1"/>
    </xf>
    <xf numFmtId="0" fontId="6" fillId="13" borderId="3" xfId="0" applyFont="1" applyFill="1" applyBorder="1" applyAlignment="1">
      <alignment horizontal="left" vertical="top"/>
    </xf>
    <xf numFmtId="0" fontId="5" fillId="13" borderId="3" xfId="0" applyFont="1" applyFill="1" applyBorder="1" applyAlignment="1">
      <alignment vertical="top" wrapText="1"/>
    </xf>
    <xf numFmtId="0" fontId="5" fillId="13" borderId="3" xfId="0" applyFont="1" applyFill="1" applyBorder="1" applyAlignment="1">
      <alignment horizontal="left" vertical="top" wrapText="1"/>
    </xf>
    <xf numFmtId="0" fontId="5" fillId="13" borderId="3" xfId="0" applyFont="1" applyFill="1" applyBorder="1" applyAlignment="1">
      <alignment horizontal="center" vertical="top"/>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0" fontId="9" fillId="6" borderId="1" xfId="1" applyFill="1" applyBorder="1" applyAlignment="1">
      <alignment horizontal="center" vertical="top"/>
    </xf>
    <xf numFmtId="0" fontId="5" fillId="6" borderId="1" xfId="0" applyFont="1" applyFill="1" applyBorder="1" applyAlignment="1">
      <alignment horizontal="center" vertical="top"/>
    </xf>
    <xf numFmtId="0" fontId="5" fillId="6" borderId="1" xfId="0" applyFont="1" applyFill="1" applyBorder="1" applyAlignment="1">
      <alignment horizontal="center" vertical="top" wrapText="1"/>
    </xf>
    <xf numFmtId="0" fontId="5" fillId="6" borderId="2" xfId="0" applyFont="1" applyFill="1" applyBorder="1" applyAlignment="1">
      <alignment vertical="top" wrapText="1"/>
    </xf>
    <xf numFmtId="0" fontId="9" fillId="6" borderId="1" xfId="1" applyFill="1" applyBorder="1" applyAlignment="1">
      <alignment horizontal="center" vertical="top" wrapText="1"/>
    </xf>
    <xf numFmtId="0" fontId="6" fillId="15" borderId="3" xfId="0" applyFont="1" applyFill="1" applyBorder="1" applyAlignment="1">
      <alignment horizontal="left" vertical="top"/>
    </xf>
    <xf numFmtId="0" fontId="5" fillId="15" borderId="3" xfId="0" applyFont="1" applyFill="1" applyBorder="1" applyAlignment="1">
      <alignment vertical="top" wrapText="1"/>
    </xf>
    <xf numFmtId="0" fontId="5" fillId="15" borderId="3" xfId="0" applyFont="1" applyFill="1" applyBorder="1" applyAlignment="1">
      <alignment horizontal="left" vertical="top" wrapText="1"/>
    </xf>
    <xf numFmtId="0" fontId="5" fillId="15" borderId="3" xfId="0" applyFont="1" applyFill="1" applyBorder="1" applyAlignment="1">
      <alignment horizontal="center" vertical="top"/>
    </xf>
    <xf numFmtId="0" fontId="5" fillId="14" borderId="1" xfId="0" applyFont="1" applyFill="1" applyBorder="1" applyAlignment="1">
      <alignment vertical="top" wrapText="1"/>
    </xf>
    <xf numFmtId="0" fontId="5" fillId="14" borderId="1" xfId="0" applyFont="1" applyFill="1" applyBorder="1" applyAlignment="1">
      <alignment horizontal="left" vertical="top" wrapText="1"/>
    </xf>
    <xf numFmtId="0" fontId="9" fillId="14" borderId="1" xfId="1" applyFill="1" applyBorder="1" applyAlignment="1">
      <alignment horizontal="center" vertical="top"/>
    </xf>
    <xf numFmtId="0" fontId="5" fillId="14" borderId="1" xfId="0" applyFont="1" applyFill="1" applyBorder="1" applyAlignment="1">
      <alignment horizontal="center" vertical="top"/>
    </xf>
    <xf numFmtId="0" fontId="5" fillId="14" borderId="2" xfId="0" applyFont="1" applyFill="1" applyBorder="1" applyAlignment="1">
      <alignment vertical="top" wrapText="1"/>
    </xf>
    <xf numFmtId="0" fontId="9" fillId="14" borderId="1" xfId="1" applyFill="1" applyBorder="1" applyAlignment="1">
      <alignment horizontal="center" vertical="top" wrapText="1"/>
    </xf>
    <xf numFmtId="0" fontId="5" fillId="14" borderId="1" xfId="0" applyFont="1" applyFill="1" applyBorder="1" applyAlignment="1">
      <alignment horizontal="center" vertical="top" wrapText="1"/>
    </xf>
    <xf numFmtId="0" fontId="5" fillId="14" borderId="1" xfId="0" applyFont="1" applyFill="1" applyBorder="1" applyAlignment="1">
      <alignment vertical="top"/>
    </xf>
    <xf numFmtId="0" fontId="5" fillId="14" borderId="0" xfId="0" applyFont="1" applyFill="1" applyAlignment="1">
      <alignment vertical="top" wrapText="1"/>
    </xf>
    <xf numFmtId="0" fontId="5" fillId="14" borderId="4" xfId="0" applyFont="1" applyFill="1" applyBorder="1" applyAlignment="1">
      <alignment vertical="top" wrapText="1"/>
    </xf>
    <xf numFmtId="0" fontId="5" fillId="14" borderId="4" xfId="0" applyFont="1" applyFill="1" applyBorder="1" applyAlignment="1">
      <alignment horizontal="left" vertical="top" wrapText="1"/>
    </xf>
    <xf numFmtId="0" fontId="9" fillId="14" borderId="4" xfId="1" applyFill="1" applyBorder="1" applyAlignment="1">
      <alignment horizontal="center" vertical="top"/>
    </xf>
    <xf numFmtId="0" fontId="5" fillId="14" borderId="4" xfId="0" applyFont="1" applyFill="1" applyBorder="1" applyAlignment="1">
      <alignment horizontal="center" vertical="top"/>
    </xf>
    <xf numFmtId="0" fontId="11" fillId="18" borderId="3" xfId="0" applyFont="1" applyFill="1" applyBorder="1" applyAlignment="1">
      <alignment horizontal="left" vertical="top"/>
    </xf>
    <xf numFmtId="0" fontId="5" fillId="18" borderId="3" xfId="0" applyFont="1" applyFill="1" applyBorder="1" applyAlignment="1">
      <alignment vertical="top" wrapText="1"/>
    </xf>
    <xf numFmtId="0" fontId="5" fillId="18" borderId="3" xfId="0" applyFont="1" applyFill="1" applyBorder="1" applyAlignment="1">
      <alignment horizontal="left" vertical="top" wrapText="1"/>
    </xf>
    <xf numFmtId="0" fontId="5" fillId="18" borderId="3" xfId="0" applyFont="1" applyFill="1" applyBorder="1" applyAlignment="1">
      <alignment horizontal="center" vertical="top"/>
    </xf>
    <xf numFmtId="0" fontId="5" fillId="19" borderId="1" xfId="0" applyFont="1" applyFill="1" applyBorder="1" applyAlignment="1">
      <alignment vertical="top" wrapText="1"/>
    </xf>
    <xf numFmtId="0" fontId="5" fillId="19" borderId="1" xfId="0" applyFont="1" applyFill="1" applyBorder="1" applyAlignment="1">
      <alignment horizontal="left" vertical="top" wrapText="1"/>
    </xf>
    <xf numFmtId="0" fontId="5" fillId="25" borderId="1" xfId="0" applyFont="1" applyFill="1" applyBorder="1" applyAlignment="1">
      <alignment vertical="top" wrapText="1"/>
    </xf>
    <xf numFmtId="0" fontId="9" fillId="25" borderId="1" xfId="1" applyFill="1" applyBorder="1" applyAlignment="1">
      <alignment horizontal="center" vertical="top"/>
    </xf>
    <xf numFmtId="0" fontId="5" fillId="25" borderId="1" xfId="0" applyFont="1" applyFill="1" applyBorder="1" applyAlignment="1">
      <alignment horizontal="center" vertical="top"/>
    </xf>
    <xf numFmtId="0" fontId="9" fillId="19" borderId="1" xfId="1" applyFill="1" applyBorder="1" applyAlignment="1">
      <alignment horizontal="center" vertical="top"/>
    </xf>
    <xf numFmtId="0" fontId="5" fillId="19" borderId="1" xfId="0" applyFont="1" applyFill="1" applyBorder="1" applyAlignment="1">
      <alignment horizontal="center" vertical="top"/>
    </xf>
    <xf numFmtId="0" fontId="5" fillId="19" borderId="4" xfId="0" applyFont="1" applyFill="1" applyBorder="1" applyAlignment="1">
      <alignment vertical="top" wrapText="1"/>
    </xf>
    <xf numFmtId="0" fontId="5" fillId="19" borderId="4" xfId="0" applyFont="1" applyFill="1" applyBorder="1" applyAlignment="1">
      <alignment horizontal="left" vertical="top" wrapText="1"/>
    </xf>
    <xf numFmtId="0" fontId="5" fillId="25" borderId="4" xfId="0" applyFont="1" applyFill="1" applyBorder="1" applyAlignment="1">
      <alignment vertical="top" wrapText="1"/>
    </xf>
    <xf numFmtId="0" fontId="9" fillId="25" borderId="4" xfId="1" applyFill="1" applyBorder="1" applyAlignment="1">
      <alignment horizontal="center" vertical="top"/>
    </xf>
    <xf numFmtId="0" fontId="5" fillId="25" borderId="4" xfId="0" applyFont="1" applyFill="1" applyBorder="1" applyAlignment="1">
      <alignment horizontal="center" vertical="top"/>
    </xf>
    <xf numFmtId="0" fontId="5" fillId="19" borderId="2" xfId="0" applyFont="1" applyFill="1" applyBorder="1" applyAlignment="1">
      <alignment vertical="top" wrapText="1"/>
    </xf>
    <xf numFmtId="0" fontId="9" fillId="19" borderId="0" xfId="1" applyFill="1" applyBorder="1" applyAlignment="1">
      <alignment horizontal="center" vertical="top"/>
    </xf>
    <xf numFmtId="0" fontId="5" fillId="25" borderId="2" xfId="0" applyFont="1" applyFill="1" applyBorder="1" applyAlignment="1">
      <alignment vertical="top" wrapText="1"/>
    </xf>
    <xf numFmtId="0" fontId="5" fillId="25" borderId="1" xfId="0" applyFont="1" applyFill="1" applyBorder="1" applyAlignment="1">
      <alignment horizontal="left" vertical="top" wrapText="1"/>
    </xf>
    <xf numFmtId="0" fontId="9" fillId="25" borderId="0" xfId="1" applyFill="1" applyBorder="1" applyAlignment="1">
      <alignment horizontal="center" vertical="top"/>
    </xf>
    <xf numFmtId="0" fontId="6" fillId="20" borderId="3" xfId="0" applyFont="1" applyFill="1" applyBorder="1" applyAlignment="1">
      <alignment horizontal="left" vertical="top"/>
    </xf>
    <xf numFmtId="0" fontId="5" fillId="20" borderId="3" xfId="0" applyFont="1" applyFill="1" applyBorder="1" applyAlignment="1">
      <alignment vertical="top" wrapText="1"/>
    </xf>
    <xf numFmtId="0" fontId="5" fillId="20" borderId="3" xfId="0" applyFont="1" applyFill="1" applyBorder="1" applyAlignment="1">
      <alignment horizontal="left" vertical="top" wrapText="1"/>
    </xf>
    <xf numFmtId="0" fontId="10" fillId="20" borderId="3" xfId="0" applyFont="1" applyFill="1" applyBorder="1" applyAlignment="1">
      <alignment vertical="top" wrapText="1"/>
    </xf>
    <xf numFmtId="0" fontId="10" fillId="20" borderId="3" xfId="0" applyFont="1" applyFill="1" applyBorder="1" applyAlignment="1">
      <alignment horizontal="center" vertical="top"/>
    </xf>
    <xf numFmtId="0" fontId="5" fillId="12" borderId="1" xfId="0" applyFont="1" applyFill="1" applyBorder="1" applyAlignment="1">
      <alignment vertical="top" wrapText="1"/>
    </xf>
    <xf numFmtId="0" fontId="5" fillId="12" borderId="1" xfId="0" applyFont="1" applyFill="1" applyBorder="1" applyAlignment="1">
      <alignment horizontal="left" vertical="top" wrapText="1"/>
    </xf>
    <xf numFmtId="0" fontId="9" fillId="12" borderId="1" xfId="1" applyFill="1" applyBorder="1" applyAlignment="1">
      <alignment horizontal="center" vertical="top"/>
    </xf>
    <xf numFmtId="0" fontId="5" fillId="12" borderId="1" xfId="0" applyFont="1" applyFill="1" applyBorder="1" applyAlignment="1">
      <alignment horizontal="center" vertical="top"/>
    </xf>
    <xf numFmtId="0" fontId="5" fillId="12" borderId="2" xfId="0" applyFont="1" applyFill="1" applyBorder="1" applyAlignment="1">
      <alignment vertical="top" wrapText="1"/>
    </xf>
    <xf numFmtId="0" fontId="5" fillId="12" borderId="1" xfId="0" applyFont="1" applyFill="1" applyBorder="1" applyAlignment="1">
      <alignment vertical="top"/>
    </xf>
    <xf numFmtId="0" fontId="5" fillId="27" borderId="1" xfId="4" applyFont="1" applyBorder="1" applyAlignment="1">
      <alignment vertical="top" wrapText="1"/>
    </xf>
    <xf numFmtId="0" fontId="5" fillId="27" borderId="1" xfId="4" applyFont="1" applyBorder="1" applyAlignment="1">
      <alignment horizontal="left" vertical="top" wrapText="1"/>
    </xf>
    <xf numFmtId="0" fontId="5" fillId="12" borderId="0" xfId="0" applyFont="1" applyFill="1" applyAlignment="1">
      <alignment vertical="top" wrapText="1"/>
    </xf>
    <xf numFmtId="0" fontId="9" fillId="12" borderId="1" xfId="1" applyFill="1" applyBorder="1" applyAlignment="1">
      <alignment horizontal="center" vertical="top" wrapText="1"/>
    </xf>
    <xf numFmtId="0" fontId="5" fillId="12" borderId="1" xfId="0" applyFont="1" applyFill="1" applyBorder="1" applyAlignment="1">
      <alignment horizontal="center" vertical="top" wrapText="1"/>
    </xf>
    <xf numFmtId="0" fontId="12" fillId="12" borderId="1" xfId="0" applyFont="1" applyFill="1" applyBorder="1" applyAlignment="1">
      <alignment vertical="top"/>
    </xf>
    <xf numFmtId="0" fontId="5" fillId="27" borderId="1" xfId="4" applyFont="1" applyBorder="1" applyAlignment="1">
      <alignment horizontal="center" vertical="top"/>
    </xf>
    <xf numFmtId="0" fontId="6" fillId="17" borderId="3" xfId="0" applyFont="1" applyFill="1" applyBorder="1" applyAlignment="1">
      <alignment horizontal="left" vertical="top"/>
    </xf>
    <xf numFmtId="0" fontId="5" fillId="17" borderId="3" xfId="0" applyFont="1" applyFill="1" applyBorder="1" applyAlignment="1">
      <alignment vertical="top" wrapText="1"/>
    </xf>
    <xf numFmtId="0" fontId="5" fillId="17" borderId="3" xfId="0" applyFont="1" applyFill="1" applyBorder="1" applyAlignment="1">
      <alignment horizontal="left" vertical="top" wrapText="1"/>
    </xf>
    <xf numFmtId="0" fontId="5" fillId="17" borderId="3" xfId="0" applyFont="1" applyFill="1" applyBorder="1" applyAlignment="1">
      <alignment horizontal="center" vertical="top"/>
    </xf>
    <xf numFmtId="0" fontId="5" fillId="16" borderId="1" xfId="0" applyFont="1" applyFill="1" applyBorder="1" applyAlignment="1">
      <alignment vertical="top" wrapText="1"/>
    </xf>
    <xf numFmtId="0" fontId="5" fillId="16" borderId="1" xfId="0" applyFont="1" applyFill="1" applyBorder="1" applyAlignment="1">
      <alignment horizontal="left" vertical="top" wrapText="1"/>
    </xf>
    <xf numFmtId="0" fontId="9" fillId="16" borderId="1" xfId="1" applyFill="1" applyBorder="1" applyAlignment="1">
      <alignment horizontal="center" vertical="top"/>
    </xf>
    <xf numFmtId="0" fontId="5" fillId="16" borderId="1" xfId="0" applyFont="1" applyFill="1" applyBorder="1" applyAlignment="1">
      <alignment horizontal="center" vertical="top"/>
    </xf>
    <xf numFmtId="0" fontId="5" fillId="16" borderId="1" xfId="0" applyFont="1" applyFill="1" applyBorder="1" applyAlignment="1">
      <alignment vertical="top"/>
    </xf>
    <xf numFmtId="0" fontId="5" fillId="16" borderId="2" xfId="0" applyFont="1" applyFill="1" applyBorder="1" applyAlignment="1">
      <alignment vertical="top" wrapText="1"/>
    </xf>
    <xf numFmtId="0" fontId="6" fillId="16" borderId="1" xfId="0" applyFont="1" applyFill="1" applyBorder="1" applyAlignment="1">
      <alignment horizontal="left" vertical="top" wrapText="1"/>
    </xf>
    <xf numFmtId="0" fontId="6" fillId="5" borderId="3" xfId="0" applyFont="1" applyFill="1" applyBorder="1" applyAlignment="1">
      <alignment vertical="top"/>
    </xf>
    <xf numFmtId="0" fontId="5" fillId="5" borderId="3" xfId="0" applyFont="1" applyFill="1" applyBorder="1" applyAlignment="1">
      <alignment vertical="top" wrapText="1"/>
    </xf>
    <xf numFmtId="0" fontId="5" fillId="5" borderId="3" xfId="0" applyFont="1" applyFill="1" applyBorder="1" applyAlignment="1">
      <alignment horizontal="left" vertical="top" wrapText="1"/>
    </xf>
    <xf numFmtId="0" fontId="5" fillId="5" borderId="1" xfId="0" applyFont="1" applyFill="1" applyBorder="1" applyAlignment="1">
      <alignment vertical="top" wrapText="1"/>
    </xf>
    <xf numFmtId="0" fontId="5" fillId="5" borderId="3" xfId="0" applyFont="1" applyFill="1" applyBorder="1" applyAlignment="1">
      <alignment horizontal="center" vertical="top"/>
    </xf>
    <xf numFmtId="0" fontId="5" fillId="21" borderId="1" xfId="0" applyFont="1" applyFill="1" applyBorder="1" applyAlignment="1">
      <alignment vertical="top" wrapText="1"/>
    </xf>
    <xf numFmtId="0" fontId="5" fillId="21" borderId="2" xfId="0" applyFont="1" applyFill="1" applyBorder="1" applyAlignment="1">
      <alignment vertical="top" wrapText="1"/>
    </xf>
    <xf numFmtId="0" fontId="5" fillId="21" borderId="1" xfId="0" applyFont="1" applyFill="1" applyBorder="1" applyAlignment="1">
      <alignment horizontal="left" vertical="top" wrapText="1"/>
    </xf>
    <xf numFmtId="0" fontId="9" fillId="21" borderId="1" xfId="1" applyFill="1" applyBorder="1" applyAlignment="1">
      <alignment horizontal="center" vertical="top"/>
    </xf>
    <xf numFmtId="0" fontId="5" fillId="21" borderId="1" xfId="0" applyFont="1" applyFill="1" applyBorder="1" applyAlignment="1">
      <alignment horizontal="center" vertical="top"/>
    </xf>
    <xf numFmtId="0" fontId="5" fillId="21" borderId="4" xfId="0" applyFont="1" applyFill="1" applyBorder="1" applyAlignment="1">
      <alignment vertical="top" wrapText="1"/>
    </xf>
    <xf numFmtId="0" fontId="5" fillId="21" borderId="0" xfId="0" applyFont="1" applyFill="1" applyAlignment="1">
      <alignment vertical="top" wrapText="1"/>
    </xf>
    <xf numFmtId="0" fontId="9" fillId="21" borderId="1" xfId="1" applyFill="1" applyBorder="1" applyAlignment="1">
      <alignment horizontal="center" vertical="top" wrapText="1"/>
    </xf>
    <xf numFmtId="0" fontId="5" fillId="21" borderId="1" xfId="0" applyFont="1" applyFill="1" applyBorder="1" applyAlignment="1">
      <alignment horizontal="center" vertical="top" wrapText="1"/>
    </xf>
    <xf numFmtId="0" fontId="5" fillId="21" borderId="4" xfId="0" applyFont="1" applyFill="1" applyBorder="1" applyAlignment="1">
      <alignment horizontal="left" vertical="top" wrapText="1"/>
    </xf>
    <xf numFmtId="0" fontId="9" fillId="21" borderId="4" xfId="1" applyFill="1" applyBorder="1" applyAlignment="1">
      <alignment horizontal="center" vertical="top"/>
    </xf>
    <xf numFmtId="0" fontId="5" fillId="21" borderId="4" xfId="0" applyFont="1" applyFill="1" applyBorder="1" applyAlignment="1">
      <alignment horizontal="center" vertical="top"/>
    </xf>
    <xf numFmtId="0" fontId="13" fillId="21" borderId="1" xfId="0" applyFont="1" applyFill="1" applyBorder="1" applyAlignment="1">
      <alignment vertical="top" wrapText="1"/>
    </xf>
    <xf numFmtId="0" fontId="6" fillId="22" borderId="3" xfId="0" applyFont="1" applyFill="1" applyBorder="1" applyAlignment="1">
      <alignment vertical="top"/>
    </xf>
    <xf numFmtId="0" fontId="5" fillId="22" borderId="3" xfId="0" applyFont="1" applyFill="1" applyBorder="1" applyAlignment="1">
      <alignment vertical="top" wrapText="1"/>
    </xf>
    <xf numFmtId="0" fontId="5" fillId="22" borderId="3" xfId="0" applyFont="1" applyFill="1" applyBorder="1" applyAlignment="1">
      <alignment horizontal="left" vertical="top" wrapText="1"/>
    </xf>
    <xf numFmtId="0" fontId="5" fillId="22" borderId="3" xfId="0" applyFont="1" applyFill="1" applyBorder="1" applyAlignment="1">
      <alignment horizontal="center" vertical="top"/>
    </xf>
    <xf numFmtId="0" fontId="5" fillId="23" borderId="1" xfId="0" applyFont="1" applyFill="1" applyBorder="1" applyAlignment="1">
      <alignment vertical="top" wrapText="1"/>
    </xf>
    <xf numFmtId="0" fontId="5" fillId="23" borderId="1" xfId="0" applyFont="1" applyFill="1" applyBorder="1" applyAlignment="1">
      <alignment vertical="top"/>
    </xf>
    <xf numFmtId="0" fontId="5" fillId="23" borderId="1" xfId="0" applyFont="1" applyFill="1" applyBorder="1" applyAlignment="1">
      <alignment horizontal="left" vertical="top" wrapText="1"/>
    </xf>
    <xf numFmtId="0" fontId="9" fillId="23" borderId="1" xfId="1" applyFill="1" applyBorder="1" applyAlignment="1">
      <alignment horizontal="center" vertical="top"/>
    </xf>
    <xf numFmtId="0" fontId="5" fillId="23" borderId="1" xfId="0" applyFont="1" applyFill="1" applyBorder="1" applyAlignment="1">
      <alignment horizontal="center" vertical="top"/>
    </xf>
    <xf numFmtId="0" fontId="5" fillId="23" borderId="1" xfId="3" applyFont="1" applyFill="1" applyBorder="1" applyAlignment="1">
      <alignment vertical="top" wrapText="1"/>
    </xf>
    <xf numFmtId="0" fontId="9" fillId="23" borderId="1" xfId="1" applyFill="1" applyBorder="1" applyAlignment="1">
      <alignment horizontal="center" vertical="top" wrapText="1"/>
    </xf>
    <xf numFmtId="0" fontId="5" fillId="23" borderId="1" xfId="0" applyFont="1" applyFill="1" applyBorder="1" applyAlignment="1">
      <alignment horizontal="center" vertical="top" wrapText="1"/>
    </xf>
    <xf numFmtId="0" fontId="5" fillId="23" borderId="1" xfId="2" applyFont="1" applyFill="1" applyBorder="1" applyAlignment="1">
      <alignment vertical="top" wrapText="1"/>
    </xf>
    <xf numFmtId="0" fontId="5" fillId="23" borderId="1" xfId="2" applyFont="1" applyFill="1" applyBorder="1" applyAlignment="1">
      <alignment horizontal="left" vertical="top" wrapText="1"/>
    </xf>
    <xf numFmtId="0" fontId="5" fillId="23" borderId="1" xfId="2" applyFont="1" applyFill="1" applyBorder="1" applyAlignment="1">
      <alignment horizontal="center" vertical="top"/>
    </xf>
    <xf numFmtId="0" fontId="5" fillId="23" borderId="2" xfId="0" applyFont="1" applyFill="1" applyBorder="1" applyAlignment="1">
      <alignment horizontal="left" vertical="top" wrapText="1"/>
    </xf>
    <xf numFmtId="0" fontId="5" fillId="23" borderId="2" xfId="0" applyFont="1" applyFill="1" applyBorder="1" applyAlignment="1">
      <alignment vertical="top" wrapText="1"/>
    </xf>
    <xf numFmtId="0" fontId="5" fillId="23" borderId="4" xfId="3" applyFont="1" applyFill="1" applyBorder="1" applyAlignment="1">
      <alignment vertical="top" wrapText="1"/>
    </xf>
    <xf numFmtId="0" fontId="5" fillId="23" borderId="4" xfId="0" applyFont="1" applyFill="1" applyBorder="1" applyAlignment="1">
      <alignment vertical="top" wrapText="1"/>
    </xf>
    <xf numFmtId="0" fontId="5" fillId="23" borderId="4" xfId="0" applyFont="1" applyFill="1" applyBorder="1" applyAlignment="1">
      <alignment horizontal="left" vertical="top" wrapText="1"/>
    </xf>
    <xf numFmtId="0" fontId="5" fillId="23" borderId="3" xfId="0" applyFont="1" applyFill="1" applyBorder="1" applyAlignment="1">
      <alignment vertical="top" wrapText="1"/>
    </xf>
    <xf numFmtId="0" fontId="9" fillId="23" borderId="6" xfId="1" applyFill="1" applyBorder="1" applyAlignment="1">
      <alignment horizontal="center" vertical="top"/>
    </xf>
    <xf numFmtId="0" fontId="5" fillId="23" borderId="3" xfId="0" applyFont="1" applyFill="1" applyBorder="1" applyAlignment="1">
      <alignment horizontal="center" vertical="top"/>
    </xf>
    <xf numFmtId="0" fontId="5" fillId="23" borderId="0" xfId="0" applyFont="1" applyFill="1" applyAlignment="1">
      <alignment vertical="top" wrapText="1"/>
    </xf>
    <xf numFmtId="0" fontId="5" fillId="23" borderId="7" xfId="0" applyFont="1" applyFill="1" applyBorder="1" applyAlignment="1">
      <alignment vertical="top" wrapText="1"/>
    </xf>
    <xf numFmtId="0" fontId="0" fillId="2" borderId="7" xfId="0" applyFill="1" applyBorder="1" applyAlignment="1">
      <alignment vertical="top"/>
    </xf>
    <xf numFmtId="0" fontId="5" fillId="8" borderId="1" xfId="2" applyFont="1" applyFill="1" applyBorder="1" applyAlignment="1">
      <alignment vertical="top" wrapText="1"/>
    </xf>
    <xf numFmtId="0" fontId="5" fillId="8" borderId="1" xfId="0" applyFont="1" applyFill="1" applyBorder="1" applyAlignment="1">
      <alignment vertical="top"/>
    </xf>
    <xf numFmtId="0" fontId="5" fillId="21" borderId="3" xfId="0" applyFont="1" applyFill="1" applyBorder="1" applyAlignment="1">
      <alignment vertical="top" wrapText="1"/>
    </xf>
    <xf numFmtId="0" fontId="5" fillId="21" borderId="3" xfId="0" applyFont="1" applyFill="1" applyBorder="1" applyAlignment="1">
      <alignment horizontal="left" vertical="top" wrapText="1"/>
    </xf>
    <xf numFmtId="0" fontId="9" fillId="21" borderId="3" xfId="1" applyFill="1" applyBorder="1" applyAlignment="1">
      <alignment horizontal="center" vertical="top"/>
    </xf>
    <xf numFmtId="0" fontId="5" fillId="21" borderId="3" xfId="0" applyFont="1" applyFill="1" applyBorder="1" applyAlignment="1">
      <alignment horizontal="center" vertical="top"/>
    </xf>
    <xf numFmtId="0" fontId="5" fillId="21" borderId="0" xfId="0" applyFont="1" applyFill="1" applyBorder="1" applyAlignment="1">
      <alignment horizontal="left" vertical="top" wrapText="1"/>
    </xf>
    <xf numFmtId="0" fontId="5" fillId="21" borderId="0" xfId="0" applyFont="1" applyFill="1" applyBorder="1" applyAlignment="1">
      <alignment vertical="top" wrapText="1"/>
    </xf>
    <xf numFmtId="0" fontId="5" fillId="6" borderId="8" xfId="0" applyFont="1" applyFill="1" applyBorder="1" applyAlignment="1">
      <alignment horizontal="left" vertical="top" wrapText="1"/>
    </xf>
    <xf numFmtId="0" fontId="6" fillId="6" borderId="9" xfId="0" applyFont="1" applyFill="1" applyBorder="1" applyAlignment="1">
      <alignment horizontal="left" vertical="top" wrapText="1"/>
    </xf>
    <xf numFmtId="0" fontId="6" fillId="6" borderId="2" xfId="0" applyFont="1" applyFill="1" applyBorder="1" applyAlignment="1">
      <alignment horizontal="left" vertical="top" wrapText="1"/>
    </xf>
    <xf numFmtId="0" fontId="14" fillId="0" borderId="0" xfId="0" applyFont="1" applyAlignment="1">
      <alignment vertical="center"/>
    </xf>
  </cellXfs>
  <cellStyles count="5">
    <cellStyle name="20% - Accent4" xfId="4" builtinId="42"/>
    <cellStyle name="40% - Accent2" xfId="3" builtinId="35"/>
    <cellStyle name="Bad" xfId="2" builtinId="27"/>
    <cellStyle name="Hyperlink" xfId="1" builtinId="8" customBuilti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7FF"/>
      <color rgb="FFFFC8FF"/>
      <color rgb="FFFFCCCC"/>
      <color rgb="FFC0C0C0"/>
      <color rgb="FFFFCCFF"/>
      <color rgb="FFFFFFCC"/>
      <color rgb="FF66FF99"/>
      <color rgb="FFFF66CC"/>
      <color rgb="FFFF9999"/>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Adaptive optics publications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'Bibliographic Data'!$G$8:$G$27</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'Bibliographic Data'!$H$8:$H$27</c:f>
              <c:numCache>
                <c:formatCode>General</c:formatCode>
                <c:ptCount val="20"/>
                <c:pt idx="0">
                  <c:v>1</c:v>
                </c:pt>
                <c:pt idx="1">
                  <c:v>0</c:v>
                </c:pt>
                <c:pt idx="2">
                  <c:v>4</c:v>
                </c:pt>
                <c:pt idx="3">
                  <c:v>4</c:v>
                </c:pt>
                <c:pt idx="4">
                  <c:v>7</c:v>
                </c:pt>
                <c:pt idx="5">
                  <c:v>4</c:v>
                </c:pt>
                <c:pt idx="6">
                  <c:v>9</c:v>
                </c:pt>
                <c:pt idx="7">
                  <c:v>18</c:v>
                </c:pt>
                <c:pt idx="8">
                  <c:v>12</c:v>
                </c:pt>
                <c:pt idx="9">
                  <c:v>30</c:v>
                </c:pt>
                <c:pt idx="10">
                  <c:v>38</c:v>
                </c:pt>
                <c:pt idx="11">
                  <c:v>34</c:v>
                </c:pt>
                <c:pt idx="12">
                  <c:v>46</c:v>
                </c:pt>
                <c:pt idx="13">
                  <c:v>45</c:v>
                </c:pt>
                <c:pt idx="14">
                  <c:v>37</c:v>
                </c:pt>
                <c:pt idx="15">
                  <c:v>37</c:v>
                </c:pt>
                <c:pt idx="16">
                  <c:v>45</c:v>
                </c:pt>
                <c:pt idx="17">
                  <c:v>40</c:v>
                </c:pt>
                <c:pt idx="18">
                  <c:v>46</c:v>
                </c:pt>
                <c:pt idx="19">
                  <c:v>32</c:v>
                </c:pt>
              </c:numCache>
            </c:numRef>
          </c:val>
          <c:extLst>
            <c:ext xmlns:c16="http://schemas.microsoft.com/office/drawing/2014/chart" uri="{C3380CC4-5D6E-409C-BE32-E72D297353CC}">
              <c16:uniqueId val="{00000000-F9CA-4714-A13F-4E0D45B907F2}"/>
            </c:ext>
          </c:extLst>
        </c:ser>
        <c:dLbls>
          <c:dLblPos val="outEnd"/>
          <c:showLegendKey val="0"/>
          <c:showVal val="1"/>
          <c:showCatName val="0"/>
          <c:showSerName val="0"/>
          <c:showPercent val="0"/>
          <c:showBubbleSize val="0"/>
        </c:dLbls>
        <c:gapWidth val="219"/>
        <c:overlap val="-27"/>
        <c:axId val="68450640"/>
        <c:axId val="511355856"/>
      </c:barChart>
      <c:catAx>
        <c:axId val="68450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1355856"/>
        <c:crosses val="autoZero"/>
        <c:auto val="1"/>
        <c:lblAlgn val="ctr"/>
        <c:lblOffset val="100"/>
        <c:noMultiLvlLbl val="0"/>
      </c:catAx>
      <c:valAx>
        <c:axId val="51135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450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400049</xdr:colOff>
      <xdr:row>1</xdr:row>
      <xdr:rowOff>85723</xdr:rowOff>
    </xdr:from>
    <xdr:to>
      <xdr:col>28</xdr:col>
      <xdr:colOff>168089</xdr:colOff>
      <xdr:row>24</xdr:row>
      <xdr:rowOff>268940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cbi.nlm.nih.gov/pubmed/17591900" TargetMode="External"/><Relationship Id="rId299" Type="http://schemas.openxmlformats.org/officeDocument/2006/relationships/hyperlink" Target="https://www.ncbi.nlm.nih.gov/pubmed/29222532" TargetMode="External"/><Relationship Id="rId21" Type="http://schemas.openxmlformats.org/officeDocument/2006/relationships/hyperlink" Target="https://www.ncbi.nlm.nih.gov/pubmed/25212778" TargetMode="External"/><Relationship Id="rId63" Type="http://schemas.openxmlformats.org/officeDocument/2006/relationships/hyperlink" Target="https://www.ncbi.nlm.nih.gov/pubmed/22427978" TargetMode="External"/><Relationship Id="rId159" Type="http://schemas.openxmlformats.org/officeDocument/2006/relationships/hyperlink" Target="https://www.ncbi.nlm.nih.gov/pubmed/27467379" TargetMode="External"/><Relationship Id="rId324" Type="http://schemas.openxmlformats.org/officeDocument/2006/relationships/hyperlink" Target="https://www.ncbi.nlm.nih.gov/pubmed/30165239" TargetMode="External"/><Relationship Id="rId366" Type="http://schemas.openxmlformats.org/officeDocument/2006/relationships/hyperlink" Target="https://www.ncbi.nlm.nih.gov/pubmed/31436216" TargetMode="External"/><Relationship Id="rId170" Type="http://schemas.openxmlformats.org/officeDocument/2006/relationships/hyperlink" Target="https://www.ncbi.nlm.nih.gov/pubmed/18499214" TargetMode="External"/><Relationship Id="rId226" Type="http://schemas.openxmlformats.org/officeDocument/2006/relationships/hyperlink" Target="https://www.ncbi.nlm.nih.gov/pubmed/27936069" TargetMode="External"/><Relationship Id="rId433" Type="http://schemas.openxmlformats.org/officeDocument/2006/relationships/hyperlink" Target="https://pubmed.ncbi.nlm.nih.gov/35439206/" TargetMode="External"/><Relationship Id="rId268" Type="http://schemas.openxmlformats.org/officeDocument/2006/relationships/hyperlink" Target="https://www.ncbi.nlm.nih.gov/pubmed/28483493" TargetMode="External"/><Relationship Id="rId475" Type="http://schemas.openxmlformats.org/officeDocument/2006/relationships/hyperlink" Target="https://pubmed.ncbi.nlm.nih.gov/36657154/" TargetMode="External"/><Relationship Id="rId32" Type="http://schemas.openxmlformats.org/officeDocument/2006/relationships/hyperlink" Target="https://www.ncbi.nlm.nih.gov/pubmed/17265801" TargetMode="External"/><Relationship Id="rId74" Type="http://schemas.openxmlformats.org/officeDocument/2006/relationships/hyperlink" Target="https://www.ncbi.nlm.nih.gov/pubmed/24894394" TargetMode="External"/><Relationship Id="rId128" Type="http://schemas.openxmlformats.org/officeDocument/2006/relationships/hyperlink" Target="https://www.ncbi.nlm.nih.gov/pubmed/20126479" TargetMode="External"/><Relationship Id="rId335" Type="http://schemas.openxmlformats.org/officeDocument/2006/relationships/hyperlink" Target="https://www.ncbi.nlm.nih.gov/pubmed/30768214" TargetMode="External"/><Relationship Id="rId377" Type="http://schemas.openxmlformats.org/officeDocument/2006/relationships/hyperlink" Target="https://www.ncbi.nlm.nih.gov/pubmed/31573376" TargetMode="External"/><Relationship Id="rId500" Type="http://schemas.openxmlformats.org/officeDocument/2006/relationships/hyperlink" Target="https://pubmed.ncbi.nlm.nih.gov/36966816/" TargetMode="External"/><Relationship Id="rId5" Type="http://schemas.openxmlformats.org/officeDocument/2006/relationships/hyperlink" Target="https://www.ncbi.nlm.nih.gov/pubmed/24907433" TargetMode="External"/><Relationship Id="rId181" Type="http://schemas.openxmlformats.org/officeDocument/2006/relationships/hyperlink" Target="https://www.ncbi.nlm.nih.gov/pubmed/16639019" TargetMode="External"/><Relationship Id="rId237" Type="http://schemas.openxmlformats.org/officeDocument/2006/relationships/hyperlink" Target="https://www.ncbi.nlm.nih.gov/pubmed/27995325" TargetMode="External"/><Relationship Id="rId402" Type="http://schemas.openxmlformats.org/officeDocument/2006/relationships/hyperlink" Target="https://pubmed.ncbi.nlm.nih.gov/33760041/" TargetMode="External"/><Relationship Id="rId279" Type="http://schemas.openxmlformats.org/officeDocument/2006/relationships/hyperlink" Target="https://www.ncbi.nlm.nih.gov/pubmed/25414179" TargetMode="External"/><Relationship Id="rId444" Type="http://schemas.openxmlformats.org/officeDocument/2006/relationships/hyperlink" Target="https://pubmed.ncbi.nlm.nih.gov/35807006/" TargetMode="External"/><Relationship Id="rId486" Type="http://schemas.openxmlformats.org/officeDocument/2006/relationships/hyperlink" Target="https://pubmed.ncbi.nlm.nih.gov/37227747/" TargetMode="External"/><Relationship Id="rId43" Type="http://schemas.openxmlformats.org/officeDocument/2006/relationships/hyperlink" Target="https://www.ncbi.nlm.nih.gov/pubmed/26192115" TargetMode="External"/><Relationship Id="rId139" Type="http://schemas.openxmlformats.org/officeDocument/2006/relationships/hyperlink" Target="https://www.ncbi.nlm.nih.gov/pubmed/26356828" TargetMode="External"/><Relationship Id="rId290" Type="http://schemas.openxmlformats.org/officeDocument/2006/relationships/hyperlink" Target="https://www.ncbi.nlm.nih.gov/pubmed/29074494" TargetMode="External"/><Relationship Id="rId304" Type="http://schemas.openxmlformats.org/officeDocument/2006/relationships/hyperlink" Target="https://www.ncbi.nlm.nih.gov/pubmed/29369084" TargetMode="External"/><Relationship Id="rId346" Type="http://schemas.openxmlformats.org/officeDocument/2006/relationships/hyperlink" Target="https://www.ncbi.nlm.nih.gov/pubmed/30901772" TargetMode="External"/><Relationship Id="rId388" Type="http://schemas.openxmlformats.org/officeDocument/2006/relationships/hyperlink" Target="https://pubmed.ncbi.nlm.nih.gov/34090882/" TargetMode="External"/><Relationship Id="rId85" Type="http://schemas.openxmlformats.org/officeDocument/2006/relationships/hyperlink" Target="https://www.ncbi.nlm.nih.gov/pubmed/24894394" TargetMode="External"/><Relationship Id="rId150" Type="http://schemas.openxmlformats.org/officeDocument/2006/relationships/hyperlink" Target="https://www.ncbi.nlm.nih.gov/pubmed/26166796" TargetMode="External"/><Relationship Id="rId192" Type="http://schemas.openxmlformats.org/officeDocument/2006/relationships/hyperlink" Target="https://www.ncbi.nlm.nih.gov/pubmed/23717484" TargetMode="External"/><Relationship Id="rId206" Type="http://schemas.openxmlformats.org/officeDocument/2006/relationships/hyperlink" Target="https://www.ncbi.nlm.nih.gov/pubmed/24406779" TargetMode="External"/><Relationship Id="rId413" Type="http://schemas.openxmlformats.org/officeDocument/2006/relationships/hyperlink" Target="https://pubmed.ncbi.nlm.nih.gov/34566629/" TargetMode="External"/><Relationship Id="rId248" Type="http://schemas.openxmlformats.org/officeDocument/2006/relationships/hyperlink" Target="https://www.ncbi.nlm.nih.gov/pubmed/17429482" TargetMode="External"/><Relationship Id="rId455" Type="http://schemas.openxmlformats.org/officeDocument/2006/relationships/hyperlink" Target="https://pubmed.ncbi.nlm.nih.gov/36372235/" TargetMode="External"/><Relationship Id="rId497" Type="http://schemas.openxmlformats.org/officeDocument/2006/relationships/hyperlink" Target="https://pubmed.ncbi.nlm.nih.gov/37214765/" TargetMode="External"/><Relationship Id="rId12" Type="http://schemas.openxmlformats.org/officeDocument/2006/relationships/hyperlink" Target="https://www.ncbi.nlm.nih.gov/pubmed/24632778" TargetMode="External"/><Relationship Id="rId108" Type="http://schemas.openxmlformats.org/officeDocument/2006/relationships/hyperlink" Target="https://www.ncbi.nlm.nih.gov/pubmed/23615345" TargetMode="External"/><Relationship Id="rId315" Type="http://schemas.openxmlformats.org/officeDocument/2006/relationships/hyperlink" Target="https://www.ncbi.nlm.nih.gov/pubmed/29338027" TargetMode="External"/><Relationship Id="rId357" Type="http://schemas.openxmlformats.org/officeDocument/2006/relationships/hyperlink" Target="https://www.ncbi.nlm.nih.gov/pubmed/31213764" TargetMode="External"/><Relationship Id="rId54" Type="http://schemas.openxmlformats.org/officeDocument/2006/relationships/hyperlink" Target="https://www.ncbi.nlm.nih.gov/pubmed/24894394" TargetMode="External"/><Relationship Id="rId96" Type="http://schemas.openxmlformats.org/officeDocument/2006/relationships/hyperlink" Target="https://www.ncbi.nlm.nih.gov/pubmed/24894394" TargetMode="External"/><Relationship Id="rId161" Type="http://schemas.openxmlformats.org/officeDocument/2006/relationships/hyperlink" Target="https://www.ncbi.nlm.nih.gov/pubmed/26544792" TargetMode="External"/><Relationship Id="rId217" Type="http://schemas.openxmlformats.org/officeDocument/2006/relationships/hyperlink" Target="https://www.ncbi.nlm.nih.gov/pubmed/27718025" TargetMode="External"/><Relationship Id="rId399" Type="http://schemas.openxmlformats.org/officeDocument/2006/relationships/hyperlink" Target="https://pubmed.ncbi.nlm.nih.gov/33796365/" TargetMode="External"/><Relationship Id="rId259" Type="http://schemas.openxmlformats.org/officeDocument/2006/relationships/hyperlink" Target="https://www.ncbi.nlm.nih.gov/pubmed/24894394" TargetMode="External"/><Relationship Id="rId424" Type="http://schemas.openxmlformats.org/officeDocument/2006/relationships/hyperlink" Target="https://pubmed.ncbi.nlm.nih.gov/35457016/" TargetMode="External"/><Relationship Id="rId466" Type="http://schemas.openxmlformats.org/officeDocument/2006/relationships/hyperlink" Target="https://pubmed.ncbi.nlm.nih.gov/36233684/" TargetMode="External"/><Relationship Id="rId23" Type="http://schemas.openxmlformats.org/officeDocument/2006/relationships/hyperlink" Target="https://www.ncbi.nlm.nih.gov/pubmed/26803289" TargetMode="External"/><Relationship Id="rId119" Type="http://schemas.openxmlformats.org/officeDocument/2006/relationships/hyperlink" Target="https://www.ncbi.nlm.nih.gov/pubmed/25515570" TargetMode="External"/><Relationship Id="rId270" Type="http://schemas.openxmlformats.org/officeDocument/2006/relationships/hyperlink" Target="https://www.ncbi.nlm.nih.gov/pubmed/28355660" TargetMode="External"/><Relationship Id="rId326" Type="http://schemas.openxmlformats.org/officeDocument/2006/relationships/hyperlink" Target="https://www.ncbi.nlm.nih.gov/pubmed/30475787" TargetMode="External"/><Relationship Id="rId65" Type="http://schemas.openxmlformats.org/officeDocument/2006/relationships/hyperlink" Target="https://www.ncbi.nlm.nih.gov/pubmed/21293495" TargetMode="External"/><Relationship Id="rId130" Type="http://schemas.openxmlformats.org/officeDocument/2006/relationships/hyperlink" Target="https://www.ncbi.nlm.nih.gov/pubmed/21296825" TargetMode="External"/><Relationship Id="rId368" Type="http://schemas.openxmlformats.org/officeDocument/2006/relationships/hyperlink" Target="https://www.ncbi.nlm.nih.gov/pubmed/31497224" TargetMode="External"/><Relationship Id="rId172" Type="http://schemas.openxmlformats.org/officeDocument/2006/relationships/hyperlink" Target="https://www.ncbi.nlm.nih.gov/pubmed/23044944" TargetMode="External"/><Relationship Id="rId228" Type="http://schemas.openxmlformats.org/officeDocument/2006/relationships/hyperlink" Target="https://www.ncbi.nlm.nih.gov/pubmed/28010147" TargetMode="External"/><Relationship Id="rId435" Type="http://schemas.openxmlformats.org/officeDocument/2006/relationships/hyperlink" Target="https://pubmed.ncbi.nlm.nih.gov/35114816/" TargetMode="External"/><Relationship Id="rId477" Type="http://schemas.openxmlformats.org/officeDocument/2006/relationships/hyperlink" Target="https://pubmed.ncbi.nlm.nih.gov/36836781/" TargetMode="External"/><Relationship Id="rId281" Type="http://schemas.openxmlformats.org/officeDocument/2006/relationships/hyperlink" Target="https://www.ncbi.nlm.nih.gov/pubmed/28791532" TargetMode="External"/><Relationship Id="rId337" Type="http://schemas.openxmlformats.org/officeDocument/2006/relationships/hyperlink" Target="https://www.ncbi.nlm.nih.gov/pubmed/30789462" TargetMode="External"/><Relationship Id="rId502" Type="http://schemas.openxmlformats.org/officeDocument/2006/relationships/printerSettings" Target="../printerSettings/printerSettings1.bin"/><Relationship Id="rId34" Type="http://schemas.openxmlformats.org/officeDocument/2006/relationships/hyperlink" Target="https://www.ncbi.nlm.nih.gov/pubmed/25414179" TargetMode="External"/><Relationship Id="rId76" Type="http://schemas.openxmlformats.org/officeDocument/2006/relationships/hyperlink" Target="https://www.ncbi.nlm.nih.gov/pubmed/24894394" TargetMode="External"/><Relationship Id="rId141" Type="http://schemas.openxmlformats.org/officeDocument/2006/relationships/hyperlink" Target="https://www.ncbi.nlm.nih.gov/pubmed/25190651" TargetMode="External"/><Relationship Id="rId379" Type="http://schemas.openxmlformats.org/officeDocument/2006/relationships/hyperlink" Target="https://www.ncbi.nlm.nih.gov/pubmed/28291071" TargetMode="External"/><Relationship Id="rId7" Type="http://schemas.openxmlformats.org/officeDocument/2006/relationships/hyperlink" Target="https://www.ncbi.nlm.nih.gov/pubmed/21117594" TargetMode="External"/><Relationship Id="rId183" Type="http://schemas.openxmlformats.org/officeDocument/2006/relationships/hyperlink" Target="https://www.ncbi.nlm.nih.gov/pubmed/25077537" TargetMode="External"/><Relationship Id="rId239" Type="http://schemas.openxmlformats.org/officeDocument/2006/relationships/hyperlink" Target="https://www.ncbi.nlm.nih.gov/pubmed/28166161" TargetMode="External"/><Relationship Id="rId390" Type="http://schemas.openxmlformats.org/officeDocument/2006/relationships/hyperlink" Target="https://pubmed.ncbi.nlm.nih.gov/34039187/" TargetMode="External"/><Relationship Id="rId404" Type="http://schemas.openxmlformats.org/officeDocument/2006/relationships/hyperlink" Target="https://pubmed.ncbi.nlm.nih.gov/33728057/" TargetMode="External"/><Relationship Id="rId446" Type="http://schemas.openxmlformats.org/officeDocument/2006/relationships/hyperlink" Target="https://pubmed.ncbi.nlm.nih.gov/35791580/" TargetMode="External"/><Relationship Id="rId250" Type="http://schemas.openxmlformats.org/officeDocument/2006/relationships/hyperlink" Target="https://www.ncbi.nlm.nih.gov/pubmed/28362542" TargetMode="External"/><Relationship Id="rId292" Type="http://schemas.openxmlformats.org/officeDocument/2006/relationships/hyperlink" Target="https://www.ncbi.nlm.nih.gov/pubmed/29051326" TargetMode="External"/><Relationship Id="rId306" Type="http://schemas.openxmlformats.org/officeDocument/2006/relationships/hyperlink" Target="https://www.ncbi.nlm.nih.gov/pubmed/29376234" TargetMode="External"/><Relationship Id="rId488" Type="http://schemas.openxmlformats.org/officeDocument/2006/relationships/hyperlink" Target="https://pubmed.ncbi.nlm.nih.gov/36646238/" TargetMode="External"/><Relationship Id="rId45" Type="http://schemas.openxmlformats.org/officeDocument/2006/relationships/hyperlink" Target="https://www.ncbi.nlm.nih.gov/pubmed/24761299" TargetMode="External"/><Relationship Id="rId87" Type="http://schemas.openxmlformats.org/officeDocument/2006/relationships/hyperlink" Target="https://www.ncbi.nlm.nih.gov/pubmed/24894394" TargetMode="External"/><Relationship Id="rId110" Type="http://schemas.openxmlformats.org/officeDocument/2006/relationships/hyperlink" Target="https://www.ncbi.nlm.nih.gov/pubmed/23949236" TargetMode="External"/><Relationship Id="rId348" Type="http://schemas.openxmlformats.org/officeDocument/2006/relationships/hyperlink" Target="https://www.ncbi.nlm.nih.gov/pubmed/31008115" TargetMode="External"/><Relationship Id="rId152" Type="http://schemas.openxmlformats.org/officeDocument/2006/relationships/hyperlink" Target="https://www.ncbi.nlm.nih.gov/pubmed/23139274" TargetMode="External"/><Relationship Id="rId194" Type="http://schemas.openxmlformats.org/officeDocument/2006/relationships/hyperlink" Target="https://www.ncbi.nlm.nih.gov/pubmed/24703636" TargetMode="External"/><Relationship Id="rId208" Type="http://schemas.openxmlformats.org/officeDocument/2006/relationships/hyperlink" Target="https://www.ncbi.nlm.nih.gov/pubmed/25997175" TargetMode="External"/><Relationship Id="rId415" Type="http://schemas.openxmlformats.org/officeDocument/2006/relationships/hyperlink" Target="https://pubmed.ncbi.nlm.nih.gov/34562301/" TargetMode="External"/><Relationship Id="rId457" Type="http://schemas.openxmlformats.org/officeDocument/2006/relationships/hyperlink" Target="https://pubmed.ncbi.nlm.nih.gov/36531581/" TargetMode="External"/><Relationship Id="rId261" Type="http://schemas.openxmlformats.org/officeDocument/2006/relationships/hyperlink" Target="https://www.ncbi.nlm.nih.gov/pubmed/20673590" TargetMode="External"/><Relationship Id="rId499" Type="http://schemas.openxmlformats.org/officeDocument/2006/relationships/hyperlink" Target="https://pubmed.ncbi.nlm.nih.gov/37763275/" TargetMode="External"/><Relationship Id="rId14" Type="http://schemas.openxmlformats.org/officeDocument/2006/relationships/hyperlink" Target="https://www.ncbi.nlm.nih.gov/pubmed/24894394" TargetMode="External"/><Relationship Id="rId56" Type="http://schemas.openxmlformats.org/officeDocument/2006/relationships/hyperlink" Target="https://www.ncbi.nlm.nih.gov/pubmed/26166796" TargetMode="External"/><Relationship Id="rId317" Type="http://schemas.openxmlformats.org/officeDocument/2006/relationships/hyperlink" Target="https://www.ncbi.nlm.nih.gov/pubmed/29946495" TargetMode="External"/><Relationship Id="rId359" Type="http://schemas.openxmlformats.org/officeDocument/2006/relationships/hyperlink" Target="https://www.ncbi.nlm.nih.gov/pubmed/31306293" TargetMode="External"/><Relationship Id="rId98" Type="http://schemas.openxmlformats.org/officeDocument/2006/relationships/hyperlink" Target="https://www.ncbi.nlm.nih.gov/pubmed/21833357" TargetMode="External"/><Relationship Id="rId121" Type="http://schemas.openxmlformats.org/officeDocument/2006/relationships/hyperlink" Target="https://www.ncbi.nlm.nih.gov/pubmed/24049715" TargetMode="External"/><Relationship Id="rId163" Type="http://schemas.openxmlformats.org/officeDocument/2006/relationships/hyperlink" Target="https://www.ncbi.nlm.nih.gov/pubmed/23696695" TargetMode="External"/><Relationship Id="rId219" Type="http://schemas.openxmlformats.org/officeDocument/2006/relationships/hyperlink" Target="https://www.ncbi.nlm.nih.gov/pubmed/27847603" TargetMode="External"/><Relationship Id="rId370" Type="http://schemas.openxmlformats.org/officeDocument/2006/relationships/hyperlink" Target="https://www.ncbi.nlm.nih.gov/pubmed/31065405" TargetMode="External"/><Relationship Id="rId426" Type="http://schemas.openxmlformats.org/officeDocument/2006/relationships/hyperlink" Target="https://pubmed.ncbi.nlm.nih.gov/35309139/" TargetMode="External"/><Relationship Id="rId230" Type="http://schemas.openxmlformats.org/officeDocument/2006/relationships/hyperlink" Target="https://www.ncbi.nlm.nih.gov/pubmed/28068435" TargetMode="External"/><Relationship Id="rId468" Type="http://schemas.openxmlformats.org/officeDocument/2006/relationships/hyperlink" Target="https://pubmed.ncbi.nlm.nih.gov/36196693/" TargetMode="External"/><Relationship Id="rId25" Type="http://schemas.openxmlformats.org/officeDocument/2006/relationships/hyperlink" Target="https://www.ncbi.nlm.nih.gov/pubmed/27057752" TargetMode="External"/><Relationship Id="rId67" Type="http://schemas.openxmlformats.org/officeDocument/2006/relationships/hyperlink" Target="https://www.ncbi.nlm.nih.gov/pubmed/20956277" TargetMode="External"/><Relationship Id="rId272" Type="http://schemas.openxmlformats.org/officeDocument/2006/relationships/hyperlink" Target="https://www.ncbi.nlm.nih.gov/pubmed/28591286" TargetMode="External"/><Relationship Id="rId328" Type="http://schemas.openxmlformats.org/officeDocument/2006/relationships/hyperlink" Target="https://www.ncbi.nlm.nih.gov/pubmed/30466082" TargetMode="External"/><Relationship Id="rId132" Type="http://schemas.openxmlformats.org/officeDocument/2006/relationships/hyperlink" Target="https://www.ncbi.nlm.nih.gov/pubmed/26247787" TargetMode="External"/><Relationship Id="rId174" Type="http://schemas.openxmlformats.org/officeDocument/2006/relationships/hyperlink" Target="https://www.ncbi.nlm.nih.gov/pubmed/26343007" TargetMode="External"/><Relationship Id="rId381" Type="http://schemas.openxmlformats.org/officeDocument/2006/relationships/hyperlink" Target="https://www.ncbi.nlm.nih.gov/pubmed/29140817" TargetMode="External"/><Relationship Id="rId241" Type="http://schemas.openxmlformats.org/officeDocument/2006/relationships/hyperlink" Target="https://www.ncbi.nlm.nih.gov/pubmed/28197754" TargetMode="External"/><Relationship Id="rId437" Type="http://schemas.openxmlformats.org/officeDocument/2006/relationships/hyperlink" Target="https://pubmed.ncbi.nlm.nih.gov/34928325/" TargetMode="External"/><Relationship Id="rId479" Type="http://schemas.openxmlformats.org/officeDocument/2006/relationships/hyperlink" Target="https://pubmed.ncbi.nlm.nih.gov/36972471/" TargetMode="External"/><Relationship Id="rId36" Type="http://schemas.openxmlformats.org/officeDocument/2006/relationships/hyperlink" Target="https://www.ncbi.nlm.nih.gov/pubmed/25414179" TargetMode="External"/><Relationship Id="rId283" Type="http://schemas.openxmlformats.org/officeDocument/2006/relationships/hyperlink" Target="https://www.ncbi.nlm.nih.gov/pubmed/28738413" TargetMode="External"/><Relationship Id="rId339" Type="http://schemas.openxmlformats.org/officeDocument/2006/relationships/hyperlink" Target="https://www.ncbi.nlm.nih.gov/pubmed/30675383" TargetMode="External"/><Relationship Id="rId490" Type="http://schemas.openxmlformats.org/officeDocument/2006/relationships/hyperlink" Target="https://pubmed.ncbi.nlm.nih.gov/37504961/" TargetMode="External"/><Relationship Id="rId78" Type="http://schemas.openxmlformats.org/officeDocument/2006/relationships/hyperlink" Target="https://www.ncbi.nlm.nih.gov/pubmed/18997096" TargetMode="External"/><Relationship Id="rId101" Type="http://schemas.openxmlformats.org/officeDocument/2006/relationships/hyperlink" Target="https://www.ncbi.nlm.nih.gov/pubmed/22105799" TargetMode="External"/><Relationship Id="rId143" Type="http://schemas.openxmlformats.org/officeDocument/2006/relationships/hyperlink" Target="https://www.ncbi.nlm.nih.gov/pubmed/23908179" TargetMode="External"/><Relationship Id="rId185" Type="http://schemas.openxmlformats.org/officeDocument/2006/relationships/hyperlink" Target="https://www.ncbi.nlm.nih.gov/pubmed/24337723" TargetMode="External"/><Relationship Id="rId350" Type="http://schemas.openxmlformats.org/officeDocument/2006/relationships/hyperlink" Target="https://www.ncbi.nlm.nih.gov/pubmed/30895942" TargetMode="External"/><Relationship Id="rId406" Type="http://schemas.openxmlformats.org/officeDocument/2006/relationships/hyperlink" Target="https://pubmed.ncbi.nlm.nih.gov/34003923/" TargetMode="External"/><Relationship Id="rId9" Type="http://schemas.openxmlformats.org/officeDocument/2006/relationships/hyperlink" Target="https://www.ncbi.nlm.nih.gov/pubmed/23696601" TargetMode="External"/><Relationship Id="rId210" Type="http://schemas.openxmlformats.org/officeDocument/2006/relationships/hyperlink" Target="https://www.ncbi.nlm.nih.gov/pubmed/18436843" TargetMode="External"/><Relationship Id="rId392" Type="http://schemas.openxmlformats.org/officeDocument/2006/relationships/hyperlink" Target="https://pubmed.ncbi.nlm.nih.gov/34000280/" TargetMode="External"/><Relationship Id="rId448" Type="http://schemas.openxmlformats.org/officeDocument/2006/relationships/hyperlink" Target="https://pubmed.ncbi.nlm.nih.gov/35900727/" TargetMode="External"/><Relationship Id="rId252" Type="http://schemas.openxmlformats.org/officeDocument/2006/relationships/hyperlink" Target="https://www.ncbi.nlm.nih.gov/pubmed/28291071" TargetMode="External"/><Relationship Id="rId294" Type="http://schemas.openxmlformats.org/officeDocument/2006/relationships/hyperlink" Target="https://www.ncbi.nlm.nih.gov/pubmed/29264653" TargetMode="External"/><Relationship Id="rId308" Type="http://schemas.openxmlformats.org/officeDocument/2006/relationships/hyperlink" Target="https://www.ncbi.nlm.nih.gov/pubmed/29489563" TargetMode="External"/><Relationship Id="rId47" Type="http://schemas.openxmlformats.org/officeDocument/2006/relationships/hyperlink" Target="https://www.ncbi.nlm.nih.gov/pubmed/25997175" TargetMode="External"/><Relationship Id="rId89" Type="http://schemas.openxmlformats.org/officeDocument/2006/relationships/hyperlink" Target="https://www.ncbi.nlm.nih.gov/pubmed/24894394" TargetMode="External"/><Relationship Id="rId112" Type="http://schemas.openxmlformats.org/officeDocument/2006/relationships/hyperlink" Target="https://www.ncbi.nlm.nih.gov/pubmed/25284764" TargetMode="External"/><Relationship Id="rId154" Type="http://schemas.openxmlformats.org/officeDocument/2006/relationships/hyperlink" Target="https://www.ncbi.nlm.nih.gov/pubmed/16936137" TargetMode="External"/><Relationship Id="rId361" Type="http://schemas.openxmlformats.org/officeDocument/2006/relationships/hyperlink" Target="https://www.ncbi.nlm.nih.gov/pubmed/24531026" TargetMode="External"/><Relationship Id="rId196" Type="http://schemas.openxmlformats.org/officeDocument/2006/relationships/hyperlink" Target="https://www.ncbi.nlm.nih.gov/pubmed/24752010" TargetMode="External"/><Relationship Id="rId417" Type="http://schemas.openxmlformats.org/officeDocument/2006/relationships/hyperlink" Target="https://pubmed.ncbi.nlm.nih.gov/35410511/" TargetMode="External"/><Relationship Id="rId459" Type="http://schemas.openxmlformats.org/officeDocument/2006/relationships/hyperlink" Target="https://pubmed.ncbi.nlm.nih.gov/36498540/" TargetMode="External"/><Relationship Id="rId16" Type="http://schemas.openxmlformats.org/officeDocument/2006/relationships/hyperlink" Target="https://www.ncbi.nlm.nih.gov/pubmed/23928676" TargetMode="External"/><Relationship Id="rId221" Type="http://schemas.openxmlformats.org/officeDocument/2006/relationships/hyperlink" Target="https://www.ncbi.nlm.nih.gov/pubmed/27926754" TargetMode="External"/><Relationship Id="rId263" Type="http://schemas.openxmlformats.org/officeDocument/2006/relationships/hyperlink" Target="https://www.ncbi.nlm.nih.gov/pubmed/25462132" TargetMode="External"/><Relationship Id="rId319" Type="http://schemas.openxmlformats.org/officeDocument/2006/relationships/hyperlink" Target="https://www.ncbi.nlm.nih.gov/pubmed/30088405" TargetMode="External"/><Relationship Id="rId470" Type="http://schemas.openxmlformats.org/officeDocument/2006/relationships/hyperlink" Target="https://pubmed.ncbi.nlm.nih.gov/36143395/" TargetMode="External"/><Relationship Id="rId58" Type="http://schemas.openxmlformats.org/officeDocument/2006/relationships/hyperlink" Target="https://www.ncbi.nlm.nih.gov/pubmed/25909035" TargetMode="External"/><Relationship Id="rId123" Type="http://schemas.openxmlformats.org/officeDocument/2006/relationships/hyperlink" Target="https://www.ncbi.nlm.nih.gov/pubmed/24319334" TargetMode="External"/><Relationship Id="rId330" Type="http://schemas.openxmlformats.org/officeDocument/2006/relationships/hyperlink" Target="https://www.ncbi.nlm.nih.gov/pubmed/30128495" TargetMode="External"/><Relationship Id="rId165" Type="http://schemas.openxmlformats.org/officeDocument/2006/relationships/hyperlink" Target="https://www.ncbi.nlm.nih.gov/pubmed/27479814" TargetMode="External"/><Relationship Id="rId372" Type="http://schemas.openxmlformats.org/officeDocument/2006/relationships/hyperlink" Target="https://www.ncbi.nlm.nih.gov/pubmed/31248784" TargetMode="External"/><Relationship Id="rId428" Type="http://schemas.openxmlformats.org/officeDocument/2006/relationships/hyperlink" Target="https://pubmed.ncbi.nlm.nih.gov/34977098/" TargetMode="External"/><Relationship Id="rId232" Type="http://schemas.openxmlformats.org/officeDocument/2006/relationships/hyperlink" Target="https://www.ncbi.nlm.nih.gov/pubmed/27959968" TargetMode="External"/><Relationship Id="rId274" Type="http://schemas.openxmlformats.org/officeDocument/2006/relationships/hyperlink" Target="https://www.ncbi.nlm.nih.gov/pubmed/26987895" TargetMode="External"/><Relationship Id="rId481" Type="http://schemas.openxmlformats.org/officeDocument/2006/relationships/hyperlink" Target="https://pubmed.ncbi.nlm.nih.gov/34687615/" TargetMode="External"/><Relationship Id="rId27" Type="http://schemas.openxmlformats.org/officeDocument/2006/relationships/hyperlink" Target="https://www.ncbi.nlm.nih.gov/pubmed/26963392" TargetMode="External"/><Relationship Id="rId69" Type="http://schemas.openxmlformats.org/officeDocument/2006/relationships/hyperlink" Target="https://www.ncbi.nlm.nih.gov/pubmed/23271600" TargetMode="External"/><Relationship Id="rId134" Type="http://schemas.openxmlformats.org/officeDocument/2006/relationships/hyperlink" Target="https://www.ncbi.nlm.nih.gov/pubmed/26110599" TargetMode="External"/><Relationship Id="rId80" Type="http://schemas.openxmlformats.org/officeDocument/2006/relationships/hyperlink" Target="https://www.ncbi.nlm.nih.gov/pubmed/24894394" TargetMode="External"/><Relationship Id="rId176" Type="http://schemas.openxmlformats.org/officeDocument/2006/relationships/hyperlink" Target="https://www.ncbi.nlm.nih.gov/pubmed/22959359" TargetMode="External"/><Relationship Id="rId341" Type="http://schemas.openxmlformats.org/officeDocument/2006/relationships/hyperlink" Target="https://www.ncbi.nlm.nih.gov/pubmed/30572343" TargetMode="External"/><Relationship Id="rId383" Type="http://schemas.openxmlformats.org/officeDocument/2006/relationships/hyperlink" Target="https://www.ncbi.nlm.nih.gov/pubmed/24894394" TargetMode="External"/><Relationship Id="rId439" Type="http://schemas.openxmlformats.org/officeDocument/2006/relationships/hyperlink" Target="https://pubmed.ncbi.nlm.nih.gov/35046380/" TargetMode="External"/><Relationship Id="rId201" Type="http://schemas.openxmlformats.org/officeDocument/2006/relationships/hyperlink" Target="https://www.ncbi.nlm.nih.gov/pubmed/25237163" TargetMode="External"/><Relationship Id="rId243" Type="http://schemas.openxmlformats.org/officeDocument/2006/relationships/hyperlink" Target="https://www.ncbi.nlm.nih.gov/pubmed/24894394" TargetMode="External"/><Relationship Id="rId285" Type="http://schemas.openxmlformats.org/officeDocument/2006/relationships/hyperlink" Target="https://www.ncbi.nlm.nih.gov/pubmed/28713646" TargetMode="External"/><Relationship Id="rId450" Type="http://schemas.openxmlformats.org/officeDocument/2006/relationships/hyperlink" Target="https://pubmed.ncbi.nlm.nih.gov/35918935/" TargetMode="External"/><Relationship Id="rId38" Type="http://schemas.openxmlformats.org/officeDocument/2006/relationships/hyperlink" Target="https://www.ncbi.nlm.nih.gov/pubmed/25414179" TargetMode="External"/><Relationship Id="rId103" Type="http://schemas.openxmlformats.org/officeDocument/2006/relationships/hyperlink" Target="https://www.ncbi.nlm.nih.gov/pubmed/26735319" TargetMode="External"/><Relationship Id="rId310" Type="http://schemas.openxmlformats.org/officeDocument/2006/relationships/hyperlink" Target="https://www.ncbi.nlm.nih.gov/pubmed/29578964" TargetMode="External"/><Relationship Id="rId492" Type="http://schemas.openxmlformats.org/officeDocument/2006/relationships/hyperlink" Target="https://pubmed.ncbi.nlm.nih.gov/37510157/" TargetMode="External"/><Relationship Id="rId91" Type="http://schemas.openxmlformats.org/officeDocument/2006/relationships/hyperlink" Target="https://www.ncbi.nlm.nih.gov/pubmed/24894394" TargetMode="External"/><Relationship Id="rId145" Type="http://schemas.openxmlformats.org/officeDocument/2006/relationships/hyperlink" Target="https://www.ncbi.nlm.nih.gov/pubmed/26521715" TargetMode="External"/><Relationship Id="rId187" Type="http://schemas.openxmlformats.org/officeDocument/2006/relationships/hyperlink" Target="https://www.ncbi.nlm.nih.gov/pubmed/17265801" TargetMode="External"/><Relationship Id="rId352" Type="http://schemas.openxmlformats.org/officeDocument/2006/relationships/hyperlink" Target="https://www.ncbi.nlm.nih.gov/pubmed/30281032" TargetMode="External"/><Relationship Id="rId394" Type="http://schemas.openxmlformats.org/officeDocument/2006/relationships/hyperlink" Target="https://pubmed.ncbi.nlm.nih.gov/33980508/" TargetMode="External"/><Relationship Id="rId408" Type="http://schemas.openxmlformats.org/officeDocument/2006/relationships/hyperlink" Target="https://pubmed.ncbi.nlm.nih.gov/34195479/" TargetMode="External"/><Relationship Id="rId212" Type="http://schemas.openxmlformats.org/officeDocument/2006/relationships/hyperlink" Target="https://www.ncbi.nlm.nih.gov/pubmed/18436843" TargetMode="External"/><Relationship Id="rId254" Type="http://schemas.openxmlformats.org/officeDocument/2006/relationships/hyperlink" Target="https://www.ncbi.nlm.nih.gov/pubmed/28291071" TargetMode="External"/><Relationship Id="rId49" Type="http://schemas.openxmlformats.org/officeDocument/2006/relationships/hyperlink" Target="https://www.ncbi.nlm.nih.gov/pubmed/26418443" TargetMode="External"/><Relationship Id="rId114" Type="http://schemas.openxmlformats.org/officeDocument/2006/relationships/hyperlink" Target="https://www.ncbi.nlm.nih.gov/pubmed/26148637" TargetMode="External"/><Relationship Id="rId296" Type="http://schemas.openxmlformats.org/officeDocument/2006/relationships/hyperlink" Target="https://www.ncbi.nlm.nih.gov/pubmed/29190245" TargetMode="External"/><Relationship Id="rId461" Type="http://schemas.openxmlformats.org/officeDocument/2006/relationships/hyperlink" Target="https://pubmed.ncbi.nlm.nih.gov/36396343/" TargetMode="External"/><Relationship Id="rId60" Type="http://schemas.openxmlformats.org/officeDocument/2006/relationships/hyperlink" Target="https://www.ncbi.nlm.nih.gov/pubmed/26047040" TargetMode="External"/><Relationship Id="rId156" Type="http://schemas.openxmlformats.org/officeDocument/2006/relationships/hyperlink" Target="https://www.ncbi.nlm.nih.gov/pubmed/15148406" TargetMode="External"/><Relationship Id="rId198" Type="http://schemas.openxmlformats.org/officeDocument/2006/relationships/hyperlink" Target="https://www.ncbi.nlm.nih.gov/pubmed/22411676" TargetMode="External"/><Relationship Id="rId321" Type="http://schemas.openxmlformats.org/officeDocument/2006/relationships/hyperlink" Target="https://www.ncbi.nlm.nih.gov/pubmed/30095607" TargetMode="External"/><Relationship Id="rId363" Type="http://schemas.openxmlformats.org/officeDocument/2006/relationships/hyperlink" Target="https://www.ncbi.nlm.nih.gov/pubmed/31335944" TargetMode="External"/><Relationship Id="rId419" Type="http://schemas.openxmlformats.org/officeDocument/2006/relationships/hyperlink" Target="https://pubmed.ncbi.nlm.nih.gov/34795055/" TargetMode="External"/><Relationship Id="rId223" Type="http://schemas.openxmlformats.org/officeDocument/2006/relationships/hyperlink" Target="https://www.ncbi.nlm.nih.gov/pubmed/28078170" TargetMode="External"/><Relationship Id="rId430" Type="http://schemas.openxmlformats.org/officeDocument/2006/relationships/hyperlink" Target="https://pubmed.ncbi.nlm.nih.gov/35097129/" TargetMode="External"/><Relationship Id="rId18" Type="http://schemas.openxmlformats.org/officeDocument/2006/relationships/hyperlink" Target="https://www.ncbi.nlm.nih.gov/pubmed/23492950" TargetMode="External"/><Relationship Id="rId265" Type="http://schemas.openxmlformats.org/officeDocument/2006/relationships/hyperlink" Target="https://www.ncbi.nlm.nih.gov/pubmed/28419403" TargetMode="External"/><Relationship Id="rId472" Type="http://schemas.openxmlformats.org/officeDocument/2006/relationships/hyperlink" Target="https://pubmed.ncbi.nlm.nih.gov/35989652/" TargetMode="External"/><Relationship Id="rId125" Type="http://schemas.openxmlformats.org/officeDocument/2006/relationships/hyperlink" Target="https://www.ncbi.nlm.nih.gov/pubmed/24505207" TargetMode="External"/><Relationship Id="rId167" Type="http://schemas.openxmlformats.org/officeDocument/2006/relationships/hyperlink" Target="https://www.ncbi.nlm.nih.gov/pubmed/26427422" TargetMode="External"/><Relationship Id="rId332" Type="http://schemas.openxmlformats.org/officeDocument/2006/relationships/hyperlink" Target="https://www.ncbi.nlm.nih.gov/pubmed/30398625" TargetMode="External"/><Relationship Id="rId374" Type="http://schemas.openxmlformats.org/officeDocument/2006/relationships/hyperlink" Target="https://www.ncbi.nlm.nih.gov/pubmed/31546506" TargetMode="External"/><Relationship Id="rId71" Type="http://schemas.openxmlformats.org/officeDocument/2006/relationships/hyperlink" Target="https://www.ncbi.nlm.nih.gov/pubmed/24894394" TargetMode="External"/><Relationship Id="rId234" Type="http://schemas.openxmlformats.org/officeDocument/2006/relationships/hyperlink" Target="https://www.ncbi.nlm.nih.gov/pubmed/27977834" TargetMode="External"/><Relationship Id="rId2" Type="http://schemas.openxmlformats.org/officeDocument/2006/relationships/hyperlink" Target="https://www.ncbi.nlm.nih.gov/pubmed/21883987" TargetMode="External"/><Relationship Id="rId29" Type="http://schemas.openxmlformats.org/officeDocument/2006/relationships/hyperlink" Target="https://www.ncbi.nlm.nih.gov/pubmed/24688827" TargetMode="External"/><Relationship Id="rId276" Type="http://schemas.openxmlformats.org/officeDocument/2006/relationships/hyperlink" Target="https://www.ncbi.nlm.nih.gov/pubmed/24894394" TargetMode="External"/><Relationship Id="rId441" Type="http://schemas.openxmlformats.org/officeDocument/2006/relationships/hyperlink" Target="https://pubmed.ncbi.nlm.nih.gov/35938881/" TargetMode="External"/><Relationship Id="rId483" Type="http://schemas.openxmlformats.org/officeDocument/2006/relationships/hyperlink" Target="https://pubmed.ncbi.nlm.nih.gov/36856552/" TargetMode="External"/><Relationship Id="rId40" Type="http://schemas.openxmlformats.org/officeDocument/2006/relationships/hyperlink" Target="https://www.ncbi.nlm.nih.gov/pubmed/25414179" TargetMode="External"/><Relationship Id="rId136" Type="http://schemas.openxmlformats.org/officeDocument/2006/relationships/hyperlink" Target="https://www.ncbi.nlm.nih.gov/pubmed/21057346" TargetMode="External"/><Relationship Id="rId178" Type="http://schemas.openxmlformats.org/officeDocument/2006/relationships/hyperlink" Target="https://www.ncbi.nlm.nih.gov/pubmed/16650474" TargetMode="External"/><Relationship Id="rId301" Type="http://schemas.openxmlformats.org/officeDocument/2006/relationships/hyperlink" Target="https://www.ncbi.nlm.nih.gov/pubmed/27579567" TargetMode="External"/><Relationship Id="rId343" Type="http://schemas.openxmlformats.org/officeDocument/2006/relationships/hyperlink" Target="https://www.ncbi.nlm.nih.gov/pubmed/30551201" TargetMode="External"/><Relationship Id="rId82" Type="http://schemas.openxmlformats.org/officeDocument/2006/relationships/hyperlink" Target="https://www.ncbi.nlm.nih.gov/pubmed/24894394" TargetMode="External"/><Relationship Id="rId203" Type="http://schemas.openxmlformats.org/officeDocument/2006/relationships/hyperlink" Target="https://www.ncbi.nlm.nih.gov/pubmed/22491923" TargetMode="External"/><Relationship Id="rId385" Type="http://schemas.openxmlformats.org/officeDocument/2006/relationships/hyperlink" Target="https://pubmed.ncbi.nlm.nih.gov/34111268/" TargetMode="External"/><Relationship Id="rId245" Type="http://schemas.openxmlformats.org/officeDocument/2006/relationships/hyperlink" Target="https://www.ncbi.nlm.nih.gov/pubmed/23929416" TargetMode="External"/><Relationship Id="rId287" Type="http://schemas.openxmlformats.org/officeDocument/2006/relationships/hyperlink" Target="https://www.ncbi.nlm.nih.gov/pubmed/27805308" TargetMode="External"/><Relationship Id="rId410" Type="http://schemas.openxmlformats.org/officeDocument/2006/relationships/hyperlink" Target="https://pubmed.ncbi.nlm.nih.gov/34401603/" TargetMode="External"/><Relationship Id="rId452" Type="http://schemas.openxmlformats.org/officeDocument/2006/relationships/hyperlink" Target="https://pubmed.ncbi.nlm.nih.gov/36607619/" TargetMode="External"/><Relationship Id="rId494" Type="http://schemas.openxmlformats.org/officeDocument/2006/relationships/hyperlink" Target="https://pubmed.ncbi.nlm.nih.gov/37568834/" TargetMode="External"/><Relationship Id="rId105" Type="http://schemas.openxmlformats.org/officeDocument/2006/relationships/hyperlink" Target="https://www.ncbi.nlm.nih.gov/pubmed/23676237" TargetMode="External"/><Relationship Id="rId147" Type="http://schemas.openxmlformats.org/officeDocument/2006/relationships/hyperlink" Target="https://www.ncbi.nlm.nih.gov/pubmed/24067079" TargetMode="External"/><Relationship Id="rId312" Type="http://schemas.openxmlformats.org/officeDocument/2006/relationships/hyperlink" Target="https://www.ncbi.nlm.nih.gov/pubmed/29718797" TargetMode="External"/><Relationship Id="rId354" Type="http://schemas.openxmlformats.org/officeDocument/2006/relationships/hyperlink" Target="https://www.ncbi.nlm.nih.gov/pubmed/31235310" TargetMode="External"/><Relationship Id="rId51" Type="http://schemas.openxmlformats.org/officeDocument/2006/relationships/hyperlink" Target="https://www.ncbi.nlm.nih.gov/pubmed/25284764" TargetMode="External"/><Relationship Id="rId93" Type="http://schemas.openxmlformats.org/officeDocument/2006/relationships/hyperlink" Target="https://www.ncbi.nlm.nih.gov/pubmed/24894394" TargetMode="External"/><Relationship Id="rId189" Type="http://schemas.openxmlformats.org/officeDocument/2006/relationships/hyperlink" Target="https://www.ncbi.nlm.nih.gov/pubmed/26110598" TargetMode="External"/><Relationship Id="rId396" Type="http://schemas.openxmlformats.org/officeDocument/2006/relationships/hyperlink" Target="https://www.ncbi.nlm.nih.gov/pubmed/22930575" TargetMode="External"/><Relationship Id="rId214" Type="http://schemas.openxmlformats.org/officeDocument/2006/relationships/hyperlink" Target="https://www.ncbi.nlm.nih.gov/pubmed/27641223" TargetMode="External"/><Relationship Id="rId256" Type="http://schemas.openxmlformats.org/officeDocument/2006/relationships/hyperlink" Target="https://www.ncbi.nlm.nih.gov/pubmed/25007332" TargetMode="External"/><Relationship Id="rId298" Type="http://schemas.openxmlformats.org/officeDocument/2006/relationships/hyperlink" Target="https://www.ncbi.nlm.nih.gov/pubmed/29220607" TargetMode="External"/><Relationship Id="rId421" Type="http://schemas.openxmlformats.org/officeDocument/2006/relationships/hyperlink" Target="https://www.ncbi.nlm.nih.gov/pubmed/22964989" TargetMode="External"/><Relationship Id="rId463" Type="http://schemas.openxmlformats.org/officeDocument/2006/relationships/hyperlink" Target="https://pubmed.ncbi.nlm.nih.gov/36220331/" TargetMode="External"/><Relationship Id="rId116" Type="http://schemas.openxmlformats.org/officeDocument/2006/relationships/hyperlink" Target="https://www.ncbi.nlm.nih.gov/pubmed/26622144" TargetMode="External"/><Relationship Id="rId158" Type="http://schemas.openxmlformats.org/officeDocument/2006/relationships/hyperlink" Target="https://www.ncbi.nlm.nih.gov/pubmed/24246574" TargetMode="External"/><Relationship Id="rId323" Type="http://schemas.openxmlformats.org/officeDocument/2006/relationships/hyperlink" Target="https://www.ncbi.nlm.nih.gov/pubmed/30338152" TargetMode="External"/><Relationship Id="rId20" Type="http://schemas.openxmlformats.org/officeDocument/2006/relationships/hyperlink" Target="https://www.ncbi.nlm.nih.gov/pubmed/25336903" TargetMode="External"/><Relationship Id="rId62" Type="http://schemas.openxmlformats.org/officeDocument/2006/relationships/hyperlink" Target="https://www.ncbi.nlm.nih.gov/pubmed/27565227" TargetMode="External"/><Relationship Id="rId365" Type="http://schemas.openxmlformats.org/officeDocument/2006/relationships/hyperlink" Target="https://www.ncbi.nlm.nih.gov/pubmed/30924848" TargetMode="External"/><Relationship Id="rId225" Type="http://schemas.openxmlformats.org/officeDocument/2006/relationships/hyperlink" Target="https://www.ncbi.nlm.nih.gov/pubmed/27986424" TargetMode="External"/><Relationship Id="rId267" Type="http://schemas.openxmlformats.org/officeDocument/2006/relationships/hyperlink" Target="https://www.ncbi.nlm.nih.gov/pubmed/28499057" TargetMode="External"/><Relationship Id="rId432" Type="http://schemas.openxmlformats.org/officeDocument/2006/relationships/hyperlink" Target="https://pubmed.ncbi.nlm.nih.gov/35128170/" TargetMode="External"/><Relationship Id="rId474" Type="http://schemas.openxmlformats.org/officeDocument/2006/relationships/hyperlink" Target="https://www.ncbi.nlm.nih.gov/pubmed/29181321" TargetMode="External"/><Relationship Id="rId127" Type="http://schemas.openxmlformats.org/officeDocument/2006/relationships/hyperlink" Target="https://www.ncbi.nlm.nih.gov/pubmed/25989823" TargetMode="External"/><Relationship Id="rId10" Type="http://schemas.openxmlformats.org/officeDocument/2006/relationships/hyperlink" Target="https://www.ncbi.nlm.nih.gov/pubmed/24135755" TargetMode="External"/><Relationship Id="rId31" Type="http://schemas.openxmlformats.org/officeDocument/2006/relationships/hyperlink" Target="https://www.ncbi.nlm.nih.gov/pubmed/24894394" TargetMode="External"/><Relationship Id="rId52" Type="http://schemas.openxmlformats.org/officeDocument/2006/relationships/hyperlink" Target="https://www.ncbi.nlm.nih.gov/pubmed/21642620" TargetMode="External"/><Relationship Id="rId73" Type="http://schemas.openxmlformats.org/officeDocument/2006/relationships/hyperlink" Target="https://www.ncbi.nlm.nih.gov/pubmed/24894394" TargetMode="External"/><Relationship Id="rId94" Type="http://schemas.openxmlformats.org/officeDocument/2006/relationships/hyperlink" Target="https://www.ncbi.nlm.nih.gov/pubmed/24894394" TargetMode="External"/><Relationship Id="rId148" Type="http://schemas.openxmlformats.org/officeDocument/2006/relationships/hyperlink" Target="https://www.ncbi.nlm.nih.gov/pubmed/23469117" TargetMode="External"/><Relationship Id="rId169" Type="http://schemas.openxmlformats.org/officeDocument/2006/relationships/hyperlink" Target="https://www.ncbi.nlm.nih.gov/pubmed/24906859" TargetMode="External"/><Relationship Id="rId334" Type="http://schemas.openxmlformats.org/officeDocument/2006/relationships/hyperlink" Target="https://www.ncbi.nlm.nih.gov/pubmed/30556839" TargetMode="External"/><Relationship Id="rId355" Type="http://schemas.openxmlformats.org/officeDocument/2006/relationships/hyperlink" Target="https://www.ncbi.nlm.nih.gov/pubmed/31237654" TargetMode="External"/><Relationship Id="rId376" Type="http://schemas.openxmlformats.org/officeDocument/2006/relationships/hyperlink" Target="https://www.ncbi.nlm.nih.gov/pubmed/31573376" TargetMode="External"/><Relationship Id="rId397" Type="http://schemas.openxmlformats.org/officeDocument/2006/relationships/hyperlink" Target="https://pubmed.ncbi.nlm.nih.gov/33847997/" TargetMode="External"/><Relationship Id="rId4" Type="http://schemas.openxmlformats.org/officeDocument/2006/relationships/hyperlink" Target="https://www.ncbi.nlm.nih.gov/pubmed/26200512" TargetMode="External"/><Relationship Id="rId180" Type="http://schemas.openxmlformats.org/officeDocument/2006/relationships/hyperlink" Target="https://www.ncbi.nlm.nih.gov/pubmed/17460294" TargetMode="External"/><Relationship Id="rId215" Type="http://schemas.openxmlformats.org/officeDocument/2006/relationships/hyperlink" Target="https://www.ncbi.nlm.nih.gov/pubmed/27641223" TargetMode="External"/><Relationship Id="rId236" Type="http://schemas.openxmlformats.org/officeDocument/2006/relationships/hyperlink" Target="https://www.ncbi.nlm.nih.gov/pubmed/24183341" TargetMode="External"/><Relationship Id="rId257" Type="http://schemas.openxmlformats.org/officeDocument/2006/relationships/hyperlink" Target="https://www.ncbi.nlm.nih.gov/pubmed/28479850" TargetMode="External"/><Relationship Id="rId278" Type="http://schemas.openxmlformats.org/officeDocument/2006/relationships/hyperlink" Target="https://www.ncbi.nlm.nih.gov/pubmed/20337274" TargetMode="External"/><Relationship Id="rId401" Type="http://schemas.openxmlformats.org/officeDocument/2006/relationships/hyperlink" Target="https://pubmed.ncbi.nlm.nih.gov/33767618/" TargetMode="External"/><Relationship Id="rId422" Type="http://schemas.openxmlformats.org/officeDocument/2006/relationships/hyperlink" Target="https://pubmed.ncbi.nlm.nih.gov/34977425/" TargetMode="External"/><Relationship Id="rId443" Type="http://schemas.openxmlformats.org/officeDocument/2006/relationships/hyperlink" Target="https://pubmed.ncbi.nlm.nih.gov/35733877/" TargetMode="External"/><Relationship Id="rId464" Type="http://schemas.openxmlformats.org/officeDocument/2006/relationships/hyperlink" Target="https://pubmed.ncbi.nlm.nih.gov/36301530/" TargetMode="External"/><Relationship Id="rId303" Type="http://schemas.openxmlformats.org/officeDocument/2006/relationships/hyperlink" Target="https://www.ncbi.nlm.nih.gov/pubmed/29360686" TargetMode="External"/><Relationship Id="rId485" Type="http://schemas.openxmlformats.org/officeDocument/2006/relationships/hyperlink" Target="https://pubmed.ncbi.nlm.nih.gov/37080590/" TargetMode="External"/><Relationship Id="rId42" Type="http://schemas.openxmlformats.org/officeDocument/2006/relationships/hyperlink" Target="https://www.ncbi.nlm.nih.gov/pubmed/27009576" TargetMode="External"/><Relationship Id="rId84" Type="http://schemas.openxmlformats.org/officeDocument/2006/relationships/hyperlink" Target="https://www.ncbi.nlm.nih.gov/pubmed/24894394" TargetMode="External"/><Relationship Id="rId138" Type="http://schemas.openxmlformats.org/officeDocument/2006/relationships/hyperlink" Target="https://www.ncbi.nlm.nih.gov/pubmed/25796216" TargetMode="External"/><Relationship Id="rId345" Type="http://schemas.openxmlformats.org/officeDocument/2006/relationships/hyperlink" Target="https://www.ncbi.nlm.nih.gov/pubmed/31114717" TargetMode="External"/><Relationship Id="rId387" Type="http://schemas.openxmlformats.org/officeDocument/2006/relationships/hyperlink" Target="https://www.ncbi.nlm.nih.gov/pubmed/29141905" TargetMode="External"/><Relationship Id="rId191" Type="http://schemas.openxmlformats.org/officeDocument/2006/relationships/hyperlink" Target="https://www.ncbi.nlm.nih.gov/pubmed/25525907" TargetMode="External"/><Relationship Id="rId205" Type="http://schemas.openxmlformats.org/officeDocument/2006/relationships/hyperlink" Target="https://www.ncbi.nlm.nih.gov/pubmed/17460294" TargetMode="External"/><Relationship Id="rId247" Type="http://schemas.openxmlformats.org/officeDocument/2006/relationships/hyperlink" Target="https://www.ncbi.nlm.nih.gov/pubmed/21721269" TargetMode="External"/><Relationship Id="rId412" Type="http://schemas.openxmlformats.org/officeDocument/2006/relationships/hyperlink" Target="https://pubmed.ncbi.nlm.nih.gov/34527374/" TargetMode="External"/><Relationship Id="rId107" Type="http://schemas.openxmlformats.org/officeDocument/2006/relationships/hyperlink" Target="https://www.ncbi.nlm.nih.gov/pubmed/25423637" TargetMode="External"/><Relationship Id="rId289" Type="http://schemas.openxmlformats.org/officeDocument/2006/relationships/hyperlink" Target="https://www.ncbi.nlm.nih.gov/pubmed/29103961" TargetMode="External"/><Relationship Id="rId454" Type="http://schemas.openxmlformats.org/officeDocument/2006/relationships/hyperlink" Target="https://pubmed.ncbi.nlm.nih.gov/36588240/" TargetMode="External"/><Relationship Id="rId496" Type="http://schemas.openxmlformats.org/officeDocument/2006/relationships/hyperlink" Target="https://pubmed.ncbi.nlm.nih.gov/36948373/" TargetMode="External"/><Relationship Id="rId11" Type="http://schemas.openxmlformats.org/officeDocument/2006/relationships/hyperlink" Target="https://www.ncbi.nlm.nih.gov/pubmed/25014365" TargetMode="External"/><Relationship Id="rId53" Type="http://schemas.openxmlformats.org/officeDocument/2006/relationships/hyperlink" Target="https://www.ncbi.nlm.nih.gov/pubmed/21839520" TargetMode="External"/><Relationship Id="rId149" Type="http://schemas.openxmlformats.org/officeDocument/2006/relationships/hyperlink" Target="https://www.ncbi.nlm.nih.gov/pubmed/20638402" TargetMode="External"/><Relationship Id="rId314" Type="http://schemas.openxmlformats.org/officeDocument/2006/relationships/hyperlink" Target="https://www.ncbi.nlm.nih.gov/pubmed/29853882" TargetMode="External"/><Relationship Id="rId356" Type="http://schemas.openxmlformats.org/officeDocument/2006/relationships/hyperlink" Target="https://www.ncbi.nlm.nih.gov/pubmed/31174676" TargetMode="External"/><Relationship Id="rId398" Type="http://schemas.openxmlformats.org/officeDocument/2006/relationships/hyperlink" Target="https://pubmed.ncbi.nlm.nih.gov/33783139/" TargetMode="External"/><Relationship Id="rId95" Type="http://schemas.openxmlformats.org/officeDocument/2006/relationships/hyperlink" Target="https://www.ncbi.nlm.nih.gov/pubmed/24894394" TargetMode="External"/><Relationship Id="rId160" Type="http://schemas.openxmlformats.org/officeDocument/2006/relationships/hyperlink" Target="https://www.ncbi.nlm.nih.gov/pubmed/23765342" TargetMode="External"/><Relationship Id="rId216" Type="http://schemas.openxmlformats.org/officeDocument/2006/relationships/hyperlink" Target="https://www.ncbi.nlm.nih.gov/pubmed/21778272" TargetMode="External"/><Relationship Id="rId423" Type="http://schemas.openxmlformats.org/officeDocument/2006/relationships/hyperlink" Target="https://pubmed.ncbi.nlm.nih.gov/34904999/" TargetMode="External"/><Relationship Id="rId258" Type="http://schemas.openxmlformats.org/officeDocument/2006/relationships/hyperlink" Target="https://www.ncbi.nlm.nih.gov/pubmed/28522835" TargetMode="External"/><Relationship Id="rId465" Type="http://schemas.openxmlformats.org/officeDocument/2006/relationships/hyperlink" Target="https://pubmed.ncbi.nlm.nih.gov/34462582/" TargetMode="External"/><Relationship Id="rId22" Type="http://schemas.openxmlformats.org/officeDocument/2006/relationships/hyperlink" Target="https://www.ncbi.nlm.nih.gov/pubmed/24425852" TargetMode="External"/><Relationship Id="rId64" Type="http://schemas.openxmlformats.org/officeDocument/2006/relationships/hyperlink" Target="https://www.ncbi.nlm.nih.gov/pubmed/18562844" TargetMode="External"/><Relationship Id="rId118" Type="http://schemas.openxmlformats.org/officeDocument/2006/relationships/hyperlink" Target="https://www.ncbi.nlm.nih.gov/pubmed/27145477" TargetMode="External"/><Relationship Id="rId325" Type="http://schemas.openxmlformats.org/officeDocument/2006/relationships/hyperlink" Target="https://www.ncbi.nlm.nih.gov/pubmed/30010022" TargetMode="External"/><Relationship Id="rId367" Type="http://schemas.openxmlformats.org/officeDocument/2006/relationships/hyperlink" Target="https://www.ncbi.nlm.nih.gov/pubmed/31432003" TargetMode="External"/><Relationship Id="rId171" Type="http://schemas.openxmlformats.org/officeDocument/2006/relationships/hyperlink" Target="https://www.ncbi.nlm.nih.gov/pubmed/26416092" TargetMode="External"/><Relationship Id="rId227" Type="http://schemas.openxmlformats.org/officeDocument/2006/relationships/hyperlink" Target="https://www.ncbi.nlm.nih.gov/pubmed/28033234" TargetMode="External"/><Relationship Id="rId269" Type="http://schemas.openxmlformats.org/officeDocument/2006/relationships/hyperlink" Target="https://www.ncbi.nlm.nih.gov/pubmed/28520626" TargetMode="External"/><Relationship Id="rId434" Type="http://schemas.openxmlformats.org/officeDocument/2006/relationships/hyperlink" Target="https://pubmed.ncbi.nlm.nih.gov/35446344/" TargetMode="External"/><Relationship Id="rId476" Type="http://schemas.openxmlformats.org/officeDocument/2006/relationships/hyperlink" Target="https://pubmed.ncbi.nlm.nih.gov/36698659/" TargetMode="External"/><Relationship Id="rId33" Type="http://schemas.openxmlformats.org/officeDocument/2006/relationships/hyperlink" Target="https://www.ncbi.nlm.nih.gov/pubmed/24761299" TargetMode="External"/><Relationship Id="rId129" Type="http://schemas.openxmlformats.org/officeDocument/2006/relationships/hyperlink" Target="https://www.ncbi.nlm.nih.gov/pubmed/18991039" TargetMode="External"/><Relationship Id="rId280" Type="http://schemas.openxmlformats.org/officeDocument/2006/relationships/hyperlink" Target="https://www.ncbi.nlm.nih.gov/pubmed/28554698" TargetMode="External"/><Relationship Id="rId336" Type="http://schemas.openxmlformats.org/officeDocument/2006/relationships/hyperlink" Target="https://www.ncbi.nlm.nih.gov/pubmed/30775083" TargetMode="External"/><Relationship Id="rId501" Type="http://schemas.openxmlformats.org/officeDocument/2006/relationships/hyperlink" Target="https://pubmed.ncbi.nlm.nih.gov/37028446/" TargetMode="External"/><Relationship Id="rId75" Type="http://schemas.openxmlformats.org/officeDocument/2006/relationships/hyperlink" Target="https://www.ncbi.nlm.nih.gov/pubmed/24894394" TargetMode="External"/><Relationship Id="rId140" Type="http://schemas.openxmlformats.org/officeDocument/2006/relationships/hyperlink" Target="https://www.ncbi.nlm.nih.gov/pubmed/22110067" TargetMode="External"/><Relationship Id="rId182" Type="http://schemas.openxmlformats.org/officeDocument/2006/relationships/hyperlink" Target="https://www.ncbi.nlm.nih.gov/pubmed/26166796" TargetMode="External"/><Relationship Id="rId378" Type="http://schemas.openxmlformats.org/officeDocument/2006/relationships/hyperlink" Target="https://www.ncbi.nlm.nih.gov/pubmed/28525557" TargetMode="External"/><Relationship Id="rId403" Type="http://schemas.openxmlformats.org/officeDocument/2006/relationships/hyperlink" Target="https://pubmed.ncbi.nlm.nih.gov/33729075/" TargetMode="External"/><Relationship Id="rId6" Type="http://schemas.openxmlformats.org/officeDocument/2006/relationships/hyperlink" Target="https://www.ncbi.nlm.nih.gov/pubmed/24688808" TargetMode="External"/><Relationship Id="rId238" Type="http://schemas.openxmlformats.org/officeDocument/2006/relationships/hyperlink" Target="https://www.ncbi.nlm.nih.gov/pubmed/27641223" TargetMode="External"/><Relationship Id="rId445" Type="http://schemas.openxmlformats.org/officeDocument/2006/relationships/hyperlink" Target="https://pubmed.ncbi.nlm.nih.gov/35847772/" TargetMode="External"/><Relationship Id="rId487" Type="http://schemas.openxmlformats.org/officeDocument/2006/relationships/hyperlink" Target="https://pubmed.ncbi.nlm.nih.gov/37238236/" TargetMode="External"/><Relationship Id="rId291" Type="http://schemas.openxmlformats.org/officeDocument/2006/relationships/hyperlink" Target="https://www.ncbi.nlm.nih.gov/pubmed/29057371" TargetMode="External"/><Relationship Id="rId305" Type="http://schemas.openxmlformats.org/officeDocument/2006/relationships/hyperlink" Target="https://www.ncbi.nlm.nih.gov/pubmed/29443368" TargetMode="External"/><Relationship Id="rId347" Type="http://schemas.openxmlformats.org/officeDocument/2006/relationships/hyperlink" Target="https://www.ncbi.nlm.nih.gov/pubmed/30896765" TargetMode="External"/><Relationship Id="rId44" Type="http://schemas.openxmlformats.org/officeDocument/2006/relationships/hyperlink" Target="https://www.ncbi.nlm.nih.gov/pubmed/27617182" TargetMode="External"/><Relationship Id="rId86" Type="http://schemas.openxmlformats.org/officeDocument/2006/relationships/hyperlink" Target="https://www.ncbi.nlm.nih.gov/pubmed/24894394" TargetMode="External"/><Relationship Id="rId151" Type="http://schemas.openxmlformats.org/officeDocument/2006/relationships/hyperlink" Target="https://www.ncbi.nlm.nih.gov/pubmed/23337435" TargetMode="External"/><Relationship Id="rId389" Type="http://schemas.openxmlformats.org/officeDocument/2006/relationships/hyperlink" Target="https://pubmed.ncbi.nlm.nih.gov/34084228/" TargetMode="External"/><Relationship Id="rId193" Type="http://schemas.openxmlformats.org/officeDocument/2006/relationships/hyperlink" Target="https://www.ncbi.nlm.nih.gov/pubmed/22534108" TargetMode="External"/><Relationship Id="rId207" Type="http://schemas.openxmlformats.org/officeDocument/2006/relationships/hyperlink" Target="https://www.ncbi.nlm.nih.gov/pubmed/24586959" TargetMode="External"/><Relationship Id="rId249" Type="http://schemas.openxmlformats.org/officeDocument/2006/relationships/hyperlink" Target="https://www.ncbi.nlm.nih.gov/pubmed/21087953" TargetMode="External"/><Relationship Id="rId414" Type="http://schemas.openxmlformats.org/officeDocument/2006/relationships/hyperlink" Target="https://pubmed.ncbi.nlm.nih.gov/34242054/" TargetMode="External"/><Relationship Id="rId456" Type="http://schemas.openxmlformats.org/officeDocument/2006/relationships/hyperlink" Target="https://pubmed.ncbi.nlm.nih.gov/36539029/" TargetMode="External"/><Relationship Id="rId498" Type="http://schemas.openxmlformats.org/officeDocument/2006/relationships/hyperlink" Target="https://pubmed.ncbi.nlm.nih.gov/37763275/" TargetMode="External"/><Relationship Id="rId13" Type="http://schemas.openxmlformats.org/officeDocument/2006/relationships/hyperlink" Target="https://www.ncbi.nlm.nih.gov/pubmed/24298413" TargetMode="External"/><Relationship Id="rId109" Type="http://schemas.openxmlformats.org/officeDocument/2006/relationships/hyperlink" Target="https://www.ncbi.nlm.nih.gov/pubmed/25659196" TargetMode="External"/><Relationship Id="rId260" Type="http://schemas.openxmlformats.org/officeDocument/2006/relationships/hyperlink" Target="https://www.ncbi.nlm.nih.gov/pubmed/27255458" TargetMode="External"/><Relationship Id="rId316" Type="http://schemas.openxmlformats.org/officeDocument/2006/relationships/hyperlink" Target="https://www.ncbi.nlm.nih.gov/pubmed/29784939" TargetMode="External"/><Relationship Id="rId55" Type="http://schemas.openxmlformats.org/officeDocument/2006/relationships/hyperlink" Target="https://www.ncbi.nlm.nih.gov/pubmed/20809908" TargetMode="External"/><Relationship Id="rId97" Type="http://schemas.openxmlformats.org/officeDocument/2006/relationships/hyperlink" Target="https://www.ncbi.nlm.nih.gov/pubmed/21833357" TargetMode="External"/><Relationship Id="rId120" Type="http://schemas.openxmlformats.org/officeDocument/2006/relationships/hyperlink" Target="https://www.ncbi.nlm.nih.gov/pubmed/24260224" TargetMode="External"/><Relationship Id="rId358" Type="http://schemas.openxmlformats.org/officeDocument/2006/relationships/hyperlink" Target="https://www.ncbi.nlm.nih.gov/pubmed/31198895" TargetMode="External"/><Relationship Id="rId162" Type="http://schemas.openxmlformats.org/officeDocument/2006/relationships/hyperlink" Target="https://www.ncbi.nlm.nih.gov/pubmed/25908487" TargetMode="External"/><Relationship Id="rId218" Type="http://schemas.openxmlformats.org/officeDocument/2006/relationships/hyperlink" Target="https://www.ncbi.nlm.nih.gov/pubmed/27711926" TargetMode="External"/><Relationship Id="rId425" Type="http://schemas.openxmlformats.org/officeDocument/2006/relationships/hyperlink" Target="https://pubmed.ncbi.nlm.nih.gov/34957148/" TargetMode="External"/><Relationship Id="rId467" Type="http://schemas.openxmlformats.org/officeDocument/2006/relationships/hyperlink" Target="https://pubmed.ncbi.nlm.nih.gov/36100689/" TargetMode="External"/><Relationship Id="rId271" Type="http://schemas.openxmlformats.org/officeDocument/2006/relationships/hyperlink" Target="https://www.ncbi.nlm.nih.gov/pubmed/26973867" TargetMode="External"/><Relationship Id="rId24" Type="http://schemas.openxmlformats.org/officeDocument/2006/relationships/hyperlink" Target="https://www.ncbi.nlm.nih.gov/pubmed/26738166" TargetMode="External"/><Relationship Id="rId66" Type="http://schemas.openxmlformats.org/officeDocument/2006/relationships/hyperlink" Target="https://www.ncbi.nlm.nih.gov/pubmed/22669726" TargetMode="External"/><Relationship Id="rId131" Type="http://schemas.openxmlformats.org/officeDocument/2006/relationships/hyperlink" Target="https://www.ncbi.nlm.nih.gov/pubmed/26981328" TargetMode="External"/><Relationship Id="rId327" Type="http://schemas.openxmlformats.org/officeDocument/2006/relationships/hyperlink" Target="https://www.ncbi.nlm.nih.gov/pubmed/30245632" TargetMode="External"/><Relationship Id="rId369" Type="http://schemas.openxmlformats.org/officeDocument/2006/relationships/hyperlink" Target="https://www.ncbi.nlm.nih.gov/pubmed/30943290" TargetMode="External"/><Relationship Id="rId173" Type="http://schemas.openxmlformats.org/officeDocument/2006/relationships/hyperlink" Target="https://www.ncbi.nlm.nih.gov/pubmed/21071739" TargetMode="External"/><Relationship Id="rId229" Type="http://schemas.openxmlformats.org/officeDocument/2006/relationships/hyperlink" Target="https://www.ncbi.nlm.nih.gov/pubmed/28079651" TargetMode="External"/><Relationship Id="rId380" Type="http://schemas.openxmlformats.org/officeDocument/2006/relationships/hyperlink" Target="https://www.ncbi.nlm.nih.gov/pubmed/24922193" TargetMode="External"/><Relationship Id="rId436" Type="http://schemas.openxmlformats.org/officeDocument/2006/relationships/hyperlink" Target="https://pubmed.ncbi.nlm.nih.gov/34787666/" TargetMode="External"/><Relationship Id="rId240" Type="http://schemas.openxmlformats.org/officeDocument/2006/relationships/hyperlink" Target="https://www.ncbi.nlm.nih.gov/pubmed/28145975" TargetMode="External"/><Relationship Id="rId478" Type="http://schemas.openxmlformats.org/officeDocument/2006/relationships/hyperlink" Target="https://pubmed.ncbi.nlm.nih.gov/36832078/" TargetMode="External"/><Relationship Id="rId35" Type="http://schemas.openxmlformats.org/officeDocument/2006/relationships/hyperlink" Target="https://www.ncbi.nlm.nih.gov/pubmed/24761299" TargetMode="External"/><Relationship Id="rId77" Type="http://schemas.openxmlformats.org/officeDocument/2006/relationships/hyperlink" Target="https://www.ncbi.nlm.nih.gov/pubmed/20953793" TargetMode="External"/><Relationship Id="rId100" Type="http://schemas.openxmlformats.org/officeDocument/2006/relationships/hyperlink" Target="https://www.ncbi.nlm.nih.gov/pubmed/25081027" TargetMode="External"/><Relationship Id="rId282" Type="http://schemas.openxmlformats.org/officeDocument/2006/relationships/hyperlink" Target="https://www.ncbi.nlm.nih.gov/pubmed/28791546" TargetMode="External"/><Relationship Id="rId338" Type="http://schemas.openxmlformats.org/officeDocument/2006/relationships/hyperlink" Target="https://www.ncbi.nlm.nih.gov/pubmed/30732462" TargetMode="External"/><Relationship Id="rId503" Type="http://schemas.openxmlformats.org/officeDocument/2006/relationships/vmlDrawing" Target="../drawings/vmlDrawing1.vml"/><Relationship Id="rId8" Type="http://schemas.openxmlformats.org/officeDocument/2006/relationships/hyperlink" Target="https://www.ncbi.nlm.nih.gov/pubmed/24761299" TargetMode="External"/><Relationship Id="rId142" Type="http://schemas.openxmlformats.org/officeDocument/2006/relationships/hyperlink" Target="https://www.ncbi.nlm.nih.gov/pubmed/23299470" TargetMode="External"/><Relationship Id="rId184" Type="http://schemas.openxmlformats.org/officeDocument/2006/relationships/hyperlink" Target="https://www.ncbi.nlm.nih.gov/pubmed/18413527" TargetMode="External"/><Relationship Id="rId391" Type="http://schemas.openxmlformats.org/officeDocument/2006/relationships/hyperlink" Target="https://pubmed.ncbi.nlm.nih.gov/34031043/" TargetMode="External"/><Relationship Id="rId405" Type="http://schemas.openxmlformats.org/officeDocument/2006/relationships/hyperlink" Target="https://pubmed.ncbi.nlm.nih.gov/34289237/" TargetMode="External"/><Relationship Id="rId447" Type="http://schemas.openxmlformats.org/officeDocument/2006/relationships/hyperlink" Target="https://pubmed.ncbi.nlm.nih.gov/35886001/" TargetMode="External"/><Relationship Id="rId251" Type="http://schemas.openxmlformats.org/officeDocument/2006/relationships/hyperlink" Target="https://www.ncbi.nlm.nih.gov/pubmed/28382556" TargetMode="External"/><Relationship Id="rId489" Type="http://schemas.openxmlformats.org/officeDocument/2006/relationships/hyperlink" Target="https://pubmed.ncbi.nlm.nih.gov/37459066/" TargetMode="External"/><Relationship Id="rId46" Type="http://schemas.openxmlformats.org/officeDocument/2006/relationships/hyperlink" Target="https://www.ncbi.nlm.nih.gov/pubmed/25414179" TargetMode="External"/><Relationship Id="rId293" Type="http://schemas.openxmlformats.org/officeDocument/2006/relationships/hyperlink" Target="https://www.ncbi.nlm.nih.gov/pubmed/28832731" TargetMode="External"/><Relationship Id="rId307" Type="http://schemas.openxmlformats.org/officeDocument/2006/relationships/hyperlink" Target="https://www.ncbi.nlm.nih.gov/pubmed/29228086" TargetMode="External"/><Relationship Id="rId349" Type="http://schemas.openxmlformats.org/officeDocument/2006/relationships/hyperlink" Target="https://www.ncbi.nlm.nih.gov/pubmed/30942106" TargetMode="External"/><Relationship Id="rId88" Type="http://schemas.openxmlformats.org/officeDocument/2006/relationships/hyperlink" Target="https://www.ncbi.nlm.nih.gov/pubmed/24894394" TargetMode="External"/><Relationship Id="rId111" Type="http://schemas.openxmlformats.org/officeDocument/2006/relationships/hyperlink" Target="https://www.ncbi.nlm.nih.gov/pubmed/24392917" TargetMode="External"/><Relationship Id="rId153" Type="http://schemas.openxmlformats.org/officeDocument/2006/relationships/hyperlink" Target="https://www.ncbi.nlm.nih.gov/pubmed/20854834" TargetMode="External"/><Relationship Id="rId195" Type="http://schemas.openxmlformats.org/officeDocument/2006/relationships/hyperlink" Target="https://www.ncbi.nlm.nih.gov/pubmed/27391597" TargetMode="External"/><Relationship Id="rId209" Type="http://schemas.openxmlformats.org/officeDocument/2006/relationships/hyperlink" Target="https://www.ncbi.nlm.nih.gov/pubmed/18436843" TargetMode="External"/><Relationship Id="rId360" Type="http://schemas.openxmlformats.org/officeDocument/2006/relationships/hyperlink" Target="https://www.ncbi.nlm.nih.gov/pubmed/23604511" TargetMode="External"/><Relationship Id="rId416" Type="http://schemas.openxmlformats.org/officeDocument/2006/relationships/hyperlink" Target="https://pubmed.ncbi.nlm.nih.gov/34561305/" TargetMode="External"/><Relationship Id="rId220" Type="http://schemas.openxmlformats.org/officeDocument/2006/relationships/hyperlink" Target="https://www.ncbi.nlm.nih.gov/pubmed/27958216" TargetMode="External"/><Relationship Id="rId458" Type="http://schemas.openxmlformats.org/officeDocument/2006/relationships/hyperlink" Target="https://pubmed.ncbi.nlm.nih.gov/36345414/" TargetMode="External"/><Relationship Id="rId15" Type="http://schemas.openxmlformats.org/officeDocument/2006/relationships/hyperlink" Target="https://www.ncbi.nlm.nih.gov/pubmed/26517403" TargetMode="External"/><Relationship Id="rId57" Type="http://schemas.openxmlformats.org/officeDocument/2006/relationships/hyperlink" Target="https://www.ncbi.nlm.nih.gov/pubmed/27087829" TargetMode="External"/><Relationship Id="rId262" Type="http://schemas.openxmlformats.org/officeDocument/2006/relationships/hyperlink" Target="https://www.ncbi.nlm.nih.gov/pubmed/22159690" TargetMode="External"/><Relationship Id="rId318" Type="http://schemas.openxmlformats.org/officeDocument/2006/relationships/hyperlink" Target="https://www.ncbi.nlm.nih.gov/pubmed/30079406" TargetMode="External"/><Relationship Id="rId99" Type="http://schemas.openxmlformats.org/officeDocument/2006/relationships/hyperlink" Target="https://www.ncbi.nlm.nih.gov/pubmed/25923954" TargetMode="External"/><Relationship Id="rId122" Type="http://schemas.openxmlformats.org/officeDocument/2006/relationships/hyperlink" Target="https://www.ncbi.nlm.nih.gov/pubmed/23221069" TargetMode="External"/><Relationship Id="rId164" Type="http://schemas.openxmlformats.org/officeDocument/2006/relationships/hyperlink" Target="https://www.ncbi.nlm.nih.gov/pubmed/21468344" TargetMode="External"/><Relationship Id="rId371" Type="http://schemas.openxmlformats.org/officeDocument/2006/relationships/hyperlink" Target="https://www.ncbi.nlm.nih.gov/pubmed/23908179" TargetMode="External"/><Relationship Id="rId427" Type="http://schemas.openxmlformats.org/officeDocument/2006/relationships/hyperlink" Target="https://pubmed.ncbi.nlm.nih.gov/34620798/" TargetMode="External"/><Relationship Id="rId469" Type="http://schemas.openxmlformats.org/officeDocument/2006/relationships/hyperlink" Target="https://pubmed.ncbi.nlm.nih.gov/36126103/" TargetMode="External"/><Relationship Id="rId26" Type="http://schemas.openxmlformats.org/officeDocument/2006/relationships/hyperlink" Target="https://www.ncbi.nlm.nih.gov/pubmed/24925100" TargetMode="External"/><Relationship Id="rId231" Type="http://schemas.openxmlformats.org/officeDocument/2006/relationships/hyperlink" Target="https://www.ncbi.nlm.nih.gov/pubmed/27913444" TargetMode="External"/><Relationship Id="rId273" Type="http://schemas.openxmlformats.org/officeDocument/2006/relationships/hyperlink" Target="https://www.ncbi.nlm.nih.gov/pubmed/27641223" TargetMode="External"/><Relationship Id="rId329" Type="http://schemas.openxmlformats.org/officeDocument/2006/relationships/hyperlink" Target="https://www.ncbi.nlm.nih.gov/pubmed/30481280" TargetMode="External"/><Relationship Id="rId480" Type="http://schemas.openxmlformats.org/officeDocument/2006/relationships/hyperlink" Target="https://pubmed.ncbi.nlm.nih.gov/36996440/" TargetMode="External"/><Relationship Id="rId68" Type="http://schemas.openxmlformats.org/officeDocument/2006/relationships/hyperlink" Target="https://www.ncbi.nlm.nih.gov/pubmed/24894394" TargetMode="External"/><Relationship Id="rId133" Type="http://schemas.openxmlformats.org/officeDocument/2006/relationships/hyperlink" Target="https://www.ncbi.nlm.nih.gov/pubmed/25707054" TargetMode="External"/><Relationship Id="rId175" Type="http://schemas.openxmlformats.org/officeDocument/2006/relationships/hyperlink" Target="https://www.ncbi.nlm.nih.gov/pubmed/22959359" TargetMode="External"/><Relationship Id="rId340" Type="http://schemas.openxmlformats.org/officeDocument/2006/relationships/hyperlink" Target="https://www.ncbi.nlm.nih.gov/pubmed/30682209" TargetMode="External"/><Relationship Id="rId200" Type="http://schemas.openxmlformats.org/officeDocument/2006/relationships/hyperlink" Target="https://www.ncbi.nlm.nih.gov/pubmed/26985801" TargetMode="External"/><Relationship Id="rId382" Type="http://schemas.openxmlformats.org/officeDocument/2006/relationships/hyperlink" Target="https://www.ncbi.nlm.nih.gov/pubmed/28873135" TargetMode="External"/><Relationship Id="rId438" Type="http://schemas.openxmlformats.org/officeDocument/2006/relationships/hyperlink" Target="https://pubmed.ncbi.nlm.nih.gov/34987198/" TargetMode="External"/><Relationship Id="rId242" Type="http://schemas.openxmlformats.org/officeDocument/2006/relationships/hyperlink" Target="https://www.ncbi.nlm.nih.gov/pubmed/28189482" TargetMode="External"/><Relationship Id="rId284" Type="http://schemas.openxmlformats.org/officeDocument/2006/relationships/hyperlink" Target="https://www.ncbi.nlm.nih.gov/pubmed/28687853" TargetMode="External"/><Relationship Id="rId491" Type="http://schemas.openxmlformats.org/officeDocument/2006/relationships/hyperlink" Target="https://pubmed.ncbi.nlm.nih.gov/37452284/" TargetMode="External"/><Relationship Id="rId37" Type="http://schemas.openxmlformats.org/officeDocument/2006/relationships/hyperlink" Target="https://www.ncbi.nlm.nih.gov/pubmed/24894394" TargetMode="External"/><Relationship Id="rId79" Type="http://schemas.openxmlformats.org/officeDocument/2006/relationships/hyperlink" Target="https://www.ncbi.nlm.nih.gov/pubmed/24369534" TargetMode="External"/><Relationship Id="rId102" Type="http://schemas.openxmlformats.org/officeDocument/2006/relationships/hyperlink" Target="https://www.ncbi.nlm.nih.gov/pubmed/26213154" TargetMode="External"/><Relationship Id="rId144" Type="http://schemas.openxmlformats.org/officeDocument/2006/relationships/hyperlink" Target="https://www.ncbi.nlm.nih.gov/pubmed/26915747" TargetMode="External"/><Relationship Id="rId90" Type="http://schemas.openxmlformats.org/officeDocument/2006/relationships/hyperlink" Target="https://www.ncbi.nlm.nih.gov/pubmed/24894394" TargetMode="External"/><Relationship Id="rId186" Type="http://schemas.openxmlformats.org/officeDocument/2006/relationships/hyperlink" Target="https://www.ncbi.nlm.nih.gov/pubmed/19327747" TargetMode="External"/><Relationship Id="rId351" Type="http://schemas.openxmlformats.org/officeDocument/2006/relationships/hyperlink" Target="https://www.ncbi.nlm.nih.gov/pubmed/23620431" TargetMode="External"/><Relationship Id="rId393" Type="http://schemas.openxmlformats.org/officeDocument/2006/relationships/hyperlink" Target="https://pubmed.ncbi.nlm.nih.gov/33981912/" TargetMode="External"/><Relationship Id="rId407" Type="http://schemas.openxmlformats.org/officeDocument/2006/relationships/hyperlink" Target="https://pubmed.ncbi.nlm.nih.gov/34323169/" TargetMode="External"/><Relationship Id="rId449" Type="http://schemas.openxmlformats.org/officeDocument/2006/relationships/hyperlink" Target="https://pubmed.ncbi.nlm.nih.gov/35878594/" TargetMode="External"/><Relationship Id="rId211" Type="http://schemas.openxmlformats.org/officeDocument/2006/relationships/hyperlink" Target="https://www.ncbi.nlm.nih.gov/pubmed/18436843" TargetMode="External"/><Relationship Id="rId253" Type="http://schemas.openxmlformats.org/officeDocument/2006/relationships/hyperlink" Target="https://www.ncbi.nlm.nih.gov/pubmed/28196054" TargetMode="External"/><Relationship Id="rId295" Type="http://schemas.openxmlformats.org/officeDocument/2006/relationships/hyperlink" Target="https://www.ncbi.nlm.nih.gov/pubmed/29190250" TargetMode="External"/><Relationship Id="rId309" Type="http://schemas.openxmlformats.org/officeDocument/2006/relationships/hyperlink" Target="https://www.ncbi.nlm.nih.gov/pubmed/29140817" TargetMode="External"/><Relationship Id="rId460" Type="http://schemas.openxmlformats.org/officeDocument/2006/relationships/hyperlink" Target="https://pubmed.ncbi.nlm.nih.gov/36436549/" TargetMode="External"/><Relationship Id="rId48" Type="http://schemas.openxmlformats.org/officeDocument/2006/relationships/hyperlink" Target="https://www.ncbi.nlm.nih.gov/pubmed/23465268" TargetMode="External"/><Relationship Id="rId113" Type="http://schemas.openxmlformats.org/officeDocument/2006/relationships/hyperlink" Target="https://www.ncbi.nlm.nih.gov/pubmed/24576889" TargetMode="External"/><Relationship Id="rId320" Type="http://schemas.openxmlformats.org/officeDocument/2006/relationships/hyperlink" Target="https://www.ncbi.nlm.nih.gov/pubmed/30025078" TargetMode="External"/><Relationship Id="rId155" Type="http://schemas.openxmlformats.org/officeDocument/2006/relationships/hyperlink" Target="https://www.ncbi.nlm.nih.gov/pubmed/17429491" TargetMode="External"/><Relationship Id="rId197" Type="http://schemas.openxmlformats.org/officeDocument/2006/relationships/hyperlink" Target="https://www.ncbi.nlm.nih.gov/pubmed/23974999" TargetMode="External"/><Relationship Id="rId362" Type="http://schemas.openxmlformats.org/officeDocument/2006/relationships/hyperlink" Target="https://www.ncbi.nlm.nih.gov/pubmed/31382617" TargetMode="External"/><Relationship Id="rId418" Type="http://schemas.openxmlformats.org/officeDocument/2006/relationships/hyperlink" Target="https://pubmed.ncbi.nlm.nih.gov/35266957/" TargetMode="External"/><Relationship Id="rId222" Type="http://schemas.openxmlformats.org/officeDocument/2006/relationships/hyperlink" Target="https://www.ncbi.nlm.nih.gov/pubmed/27916682" TargetMode="External"/><Relationship Id="rId264" Type="http://schemas.openxmlformats.org/officeDocument/2006/relationships/hyperlink" Target="https://www.ncbi.nlm.nih.gov/pubmed/28055101" TargetMode="External"/><Relationship Id="rId471" Type="http://schemas.openxmlformats.org/officeDocument/2006/relationships/hyperlink" Target="https://pubmed.ncbi.nlm.nih.gov/36079077/" TargetMode="External"/><Relationship Id="rId17" Type="http://schemas.openxmlformats.org/officeDocument/2006/relationships/hyperlink" Target="https://www.ncbi.nlm.nih.gov/pubmed/23733525" TargetMode="External"/><Relationship Id="rId59" Type="http://schemas.openxmlformats.org/officeDocument/2006/relationships/hyperlink" Target="https://www.ncbi.nlm.nih.gov/pubmed/26426403" TargetMode="External"/><Relationship Id="rId124" Type="http://schemas.openxmlformats.org/officeDocument/2006/relationships/hyperlink" Target="https://www.ncbi.nlm.nih.gov/pubmed/27145477" TargetMode="External"/><Relationship Id="rId70" Type="http://schemas.openxmlformats.org/officeDocument/2006/relationships/hyperlink" Target="https://www.ncbi.nlm.nih.gov/pubmed/24894394" TargetMode="External"/><Relationship Id="rId166" Type="http://schemas.openxmlformats.org/officeDocument/2006/relationships/hyperlink" Target="https://www.ncbi.nlm.nih.gov/pubmed/27353223" TargetMode="External"/><Relationship Id="rId331" Type="http://schemas.openxmlformats.org/officeDocument/2006/relationships/hyperlink" Target="https://www.ncbi.nlm.nih.gov/pubmed/20149815" TargetMode="External"/><Relationship Id="rId373" Type="http://schemas.openxmlformats.org/officeDocument/2006/relationships/hyperlink" Target="https://www.ncbi.nlm.nih.gov/pubmed/23443027" TargetMode="External"/><Relationship Id="rId429" Type="http://schemas.openxmlformats.org/officeDocument/2006/relationships/hyperlink" Target="https://pubmed.ncbi.nlm.nih.gov/35372411/" TargetMode="External"/><Relationship Id="rId1" Type="http://schemas.openxmlformats.org/officeDocument/2006/relationships/hyperlink" Target="https://www.ncbi.nlm.nih.gov/pubmed/24985725" TargetMode="External"/><Relationship Id="rId233" Type="http://schemas.openxmlformats.org/officeDocument/2006/relationships/hyperlink" Target="https://www.ncbi.nlm.nih.gov/pubmed/28059209" TargetMode="External"/><Relationship Id="rId440" Type="http://schemas.openxmlformats.org/officeDocument/2006/relationships/hyperlink" Target="https://pubmed.ncbi.nlm.nih.gov/35880207/" TargetMode="External"/><Relationship Id="rId28" Type="http://schemas.openxmlformats.org/officeDocument/2006/relationships/hyperlink" Target="https://www.ncbi.nlm.nih.gov/pubmed/24748028" TargetMode="External"/><Relationship Id="rId275" Type="http://schemas.openxmlformats.org/officeDocument/2006/relationships/hyperlink" Target="https://www.ncbi.nlm.nih.gov/pubmed/25574048" TargetMode="External"/><Relationship Id="rId300" Type="http://schemas.openxmlformats.org/officeDocument/2006/relationships/hyperlink" Target="https://www.ncbi.nlm.nih.gov/pubmed/29260123" TargetMode="External"/><Relationship Id="rId482" Type="http://schemas.openxmlformats.org/officeDocument/2006/relationships/hyperlink" Target="https://pubmed.ncbi.nlm.nih.gov/36795380/" TargetMode="External"/><Relationship Id="rId81" Type="http://schemas.openxmlformats.org/officeDocument/2006/relationships/hyperlink" Target="https://www.ncbi.nlm.nih.gov/pubmed/24894394" TargetMode="External"/><Relationship Id="rId135" Type="http://schemas.openxmlformats.org/officeDocument/2006/relationships/hyperlink" Target="https://www.ncbi.nlm.nih.gov/pubmed/24845642" TargetMode="External"/><Relationship Id="rId177" Type="http://schemas.openxmlformats.org/officeDocument/2006/relationships/hyperlink" Target="https://www.ncbi.nlm.nih.gov/pubmed/17591900" TargetMode="External"/><Relationship Id="rId342" Type="http://schemas.openxmlformats.org/officeDocument/2006/relationships/hyperlink" Target="https://www.ncbi.nlm.nih.gov/pubmed/30539149" TargetMode="External"/><Relationship Id="rId384" Type="http://schemas.openxmlformats.org/officeDocument/2006/relationships/hyperlink" Target="https://www.ncbi.nlm.nih.gov/pubmed/28647890" TargetMode="External"/><Relationship Id="rId202" Type="http://schemas.openxmlformats.org/officeDocument/2006/relationships/hyperlink" Target="https://www.ncbi.nlm.nih.gov/pubmed/24729030" TargetMode="External"/><Relationship Id="rId244" Type="http://schemas.openxmlformats.org/officeDocument/2006/relationships/hyperlink" Target="https://www.ncbi.nlm.nih.gov/pubmed/20238030" TargetMode="External"/><Relationship Id="rId39" Type="http://schemas.openxmlformats.org/officeDocument/2006/relationships/hyperlink" Target="https://www.ncbi.nlm.nih.gov/pubmed/24761299" TargetMode="External"/><Relationship Id="rId286" Type="http://schemas.openxmlformats.org/officeDocument/2006/relationships/hyperlink" Target="https://www.ncbi.nlm.nih.gov/pubmed/28694501" TargetMode="External"/><Relationship Id="rId451" Type="http://schemas.openxmlformats.org/officeDocument/2006/relationships/hyperlink" Target="https://pubmed.ncbi.nlm.nih.gov/35501327/" TargetMode="External"/><Relationship Id="rId493" Type="http://schemas.openxmlformats.org/officeDocument/2006/relationships/hyperlink" Target="https://pubmed.ncbi.nlm.nih.gov/37568834/" TargetMode="External"/><Relationship Id="rId50" Type="http://schemas.openxmlformats.org/officeDocument/2006/relationships/hyperlink" Target="https://www.ncbi.nlm.nih.gov/pubmed/25587056" TargetMode="External"/><Relationship Id="rId104" Type="http://schemas.openxmlformats.org/officeDocument/2006/relationships/hyperlink" Target="https://www.ncbi.nlm.nih.gov/pubmed/26189087" TargetMode="External"/><Relationship Id="rId146" Type="http://schemas.openxmlformats.org/officeDocument/2006/relationships/hyperlink" Target="https://www.ncbi.nlm.nih.gov/pubmed/25276414" TargetMode="External"/><Relationship Id="rId188" Type="http://schemas.openxmlformats.org/officeDocument/2006/relationships/hyperlink" Target="https://www.ncbi.nlm.nih.gov/pubmed/21074858" TargetMode="External"/><Relationship Id="rId311" Type="http://schemas.openxmlformats.org/officeDocument/2006/relationships/hyperlink" Target="https://www.ncbi.nlm.nih.gov/pubmed/29547451" TargetMode="External"/><Relationship Id="rId353" Type="http://schemas.openxmlformats.org/officeDocument/2006/relationships/hyperlink" Target="https://www.ncbi.nlm.nih.gov/pubmed/31188056" TargetMode="External"/><Relationship Id="rId395" Type="http://schemas.openxmlformats.org/officeDocument/2006/relationships/hyperlink" Target="https://pubmed.ncbi.nlm.nih.gov/33973913/" TargetMode="External"/><Relationship Id="rId409" Type="http://schemas.openxmlformats.org/officeDocument/2006/relationships/hyperlink" Target="https://pubmed.ncbi.nlm.nih.gov/34386641/" TargetMode="External"/><Relationship Id="rId92" Type="http://schemas.openxmlformats.org/officeDocument/2006/relationships/hyperlink" Target="https://www.ncbi.nlm.nih.gov/pubmed/24894394" TargetMode="External"/><Relationship Id="rId213" Type="http://schemas.openxmlformats.org/officeDocument/2006/relationships/hyperlink" Target="https://www.ncbi.nlm.nih.gov/pubmed/21436275" TargetMode="External"/><Relationship Id="rId420" Type="http://schemas.openxmlformats.org/officeDocument/2006/relationships/hyperlink" Target="https://www.ncbi.nlm.nih.gov/pubmed/23908179" TargetMode="External"/><Relationship Id="rId255" Type="http://schemas.openxmlformats.org/officeDocument/2006/relationships/hyperlink" Target="https://www.ncbi.nlm.nih.gov/pubmed/17429482" TargetMode="External"/><Relationship Id="rId297" Type="http://schemas.openxmlformats.org/officeDocument/2006/relationships/hyperlink" Target="https://www.ncbi.nlm.nih.gov/pubmed/29310964" TargetMode="External"/><Relationship Id="rId462" Type="http://schemas.openxmlformats.org/officeDocument/2006/relationships/hyperlink" Target="https://pubmed.ncbi.nlm.nih.gov/36288621/" TargetMode="External"/><Relationship Id="rId115" Type="http://schemas.openxmlformats.org/officeDocument/2006/relationships/hyperlink" Target="https://www.ncbi.nlm.nih.gov/pubmed/26244973" TargetMode="External"/><Relationship Id="rId157" Type="http://schemas.openxmlformats.org/officeDocument/2006/relationships/hyperlink" Target="https://www.ncbi.nlm.nih.gov/pubmed/19934058" TargetMode="External"/><Relationship Id="rId322" Type="http://schemas.openxmlformats.org/officeDocument/2006/relationships/hyperlink" Target="https://www.ncbi.nlm.nih.gov/pubmed/30079710" TargetMode="External"/><Relationship Id="rId364" Type="http://schemas.openxmlformats.org/officeDocument/2006/relationships/hyperlink" Target="https://www.ncbi.nlm.nih.gov/pubmed/31172265" TargetMode="External"/><Relationship Id="rId61" Type="http://schemas.openxmlformats.org/officeDocument/2006/relationships/hyperlink" Target="https://www.ncbi.nlm.nih.gov/pubmed/23847739" TargetMode="External"/><Relationship Id="rId199" Type="http://schemas.openxmlformats.org/officeDocument/2006/relationships/hyperlink" Target="https://www.ncbi.nlm.nih.gov/pubmed/26166796" TargetMode="External"/><Relationship Id="rId19" Type="http://schemas.openxmlformats.org/officeDocument/2006/relationships/hyperlink" Target="https://www.ncbi.nlm.nih.gov/pubmed/22039250" TargetMode="External"/><Relationship Id="rId224" Type="http://schemas.openxmlformats.org/officeDocument/2006/relationships/hyperlink" Target="https://www.ncbi.nlm.nih.gov/pubmed/27984506" TargetMode="External"/><Relationship Id="rId266" Type="http://schemas.openxmlformats.org/officeDocument/2006/relationships/hyperlink" Target="https://www.ncbi.nlm.nih.gov/pubmed/18436843" TargetMode="External"/><Relationship Id="rId431" Type="http://schemas.openxmlformats.org/officeDocument/2006/relationships/hyperlink" Target="https://pubmed.ncbi.nlm.nih.gov/35199620/" TargetMode="External"/><Relationship Id="rId473" Type="http://schemas.openxmlformats.org/officeDocument/2006/relationships/hyperlink" Target="https://pubmed.ncbi.nlm.nih.gov/36009472/" TargetMode="External"/><Relationship Id="rId30" Type="http://schemas.openxmlformats.org/officeDocument/2006/relationships/hyperlink" Target="https://www.ncbi.nlm.nih.gov/pubmed/22525131" TargetMode="External"/><Relationship Id="rId126" Type="http://schemas.openxmlformats.org/officeDocument/2006/relationships/hyperlink" Target="https://www.ncbi.nlm.nih.gov/pubmed/25284764" TargetMode="External"/><Relationship Id="rId168" Type="http://schemas.openxmlformats.org/officeDocument/2006/relationships/hyperlink" Target="https://www.ncbi.nlm.nih.gov/pubmed/25277229" TargetMode="External"/><Relationship Id="rId333" Type="http://schemas.openxmlformats.org/officeDocument/2006/relationships/hyperlink" Target="https://www.ncbi.nlm.nih.gov/pubmed/30308565" TargetMode="External"/><Relationship Id="rId72" Type="http://schemas.openxmlformats.org/officeDocument/2006/relationships/hyperlink" Target="https://www.ncbi.nlm.nih.gov/pubmed/24894394" TargetMode="External"/><Relationship Id="rId375" Type="http://schemas.openxmlformats.org/officeDocument/2006/relationships/hyperlink" Target="https://www.ncbi.nlm.nih.gov/pubmed/31568064" TargetMode="External"/><Relationship Id="rId3" Type="http://schemas.openxmlformats.org/officeDocument/2006/relationships/hyperlink" Target="https://www.ncbi.nlm.nih.gov/pubmed/24290975" TargetMode="External"/><Relationship Id="rId235" Type="http://schemas.openxmlformats.org/officeDocument/2006/relationships/hyperlink" Target="https://www.ncbi.nlm.nih.gov/pubmed/28195612" TargetMode="External"/><Relationship Id="rId277" Type="http://schemas.openxmlformats.org/officeDocument/2006/relationships/hyperlink" Target="https://www.ncbi.nlm.nih.gov/pubmed/26868749" TargetMode="External"/><Relationship Id="rId400" Type="http://schemas.openxmlformats.org/officeDocument/2006/relationships/hyperlink" Target="https://pubmed.ncbi.nlm.nih.gov/33778028/" TargetMode="External"/><Relationship Id="rId442" Type="http://schemas.openxmlformats.org/officeDocument/2006/relationships/hyperlink" Target="https://pubmed.ncbi.nlm.nih.gov/35611574/" TargetMode="External"/><Relationship Id="rId484" Type="http://schemas.openxmlformats.org/officeDocument/2006/relationships/hyperlink" Target="https://pubmed.ncbi.nlm.nih.gov/37097228/" TargetMode="External"/><Relationship Id="rId137" Type="http://schemas.openxmlformats.org/officeDocument/2006/relationships/hyperlink" Target="https://www.ncbi.nlm.nih.gov/pubmed/18625935" TargetMode="External"/><Relationship Id="rId302" Type="http://schemas.openxmlformats.org/officeDocument/2006/relationships/hyperlink" Target="https://www.ncbi.nlm.nih.gov/pubmed/28875064" TargetMode="External"/><Relationship Id="rId344" Type="http://schemas.openxmlformats.org/officeDocument/2006/relationships/hyperlink" Target="https://www.ncbi.nlm.nih.gov/pubmed/30937533" TargetMode="External"/><Relationship Id="rId41" Type="http://schemas.openxmlformats.org/officeDocument/2006/relationships/hyperlink" Target="https://www.ncbi.nlm.nih.gov/pubmed/27065002" TargetMode="External"/><Relationship Id="rId83" Type="http://schemas.openxmlformats.org/officeDocument/2006/relationships/hyperlink" Target="https://www.ncbi.nlm.nih.gov/pubmed/24894394" TargetMode="External"/><Relationship Id="rId179" Type="http://schemas.openxmlformats.org/officeDocument/2006/relationships/hyperlink" Target="https://www.ncbi.nlm.nih.gov/pubmed/25708979" TargetMode="External"/><Relationship Id="rId386" Type="http://schemas.openxmlformats.org/officeDocument/2006/relationships/hyperlink" Target="https://pubmed.ncbi.nlm.nih.gov/34111268/" TargetMode="External"/><Relationship Id="rId190" Type="http://schemas.openxmlformats.org/officeDocument/2006/relationships/hyperlink" Target="https://www.ncbi.nlm.nih.gov/pubmed/23823508" TargetMode="External"/><Relationship Id="rId204" Type="http://schemas.openxmlformats.org/officeDocument/2006/relationships/hyperlink" Target="https://www.ncbi.nlm.nih.gov/pubmed/20142554" TargetMode="External"/><Relationship Id="rId246" Type="http://schemas.openxmlformats.org/officeDocument/2006/relationships/hyperlink" Target="https://www.ncbi.nlm.nih.gov/pubmed/21721269" TargetMode="External"/><Relationship Id="rId288" Type="http://schemas.openxmlformats.org/officeDocument/2006/relationships/hyperlink" Target="https://www.ncbi.nlm.nih.gov/pubmed/29124422" TargetMode="External"/><Relationship Id="rId411" Type="http://schemas.openxmlformats.org/officeDocument/2006/relationships/hyperlink" Target="https://pubmed.ncbi.nlm.nih.gov/34581726/" TargetMode="External"/><Relationship Id="rId453" Type="http://schemas.openxmlformats.org/officeDocument/2006/relationships/hyperlink" Target="https://pubmed.ncbi.nlm.nih.gov/36481892/" TargetMode="External"/><Relationship Id="rId106" Type="http://schemas.openxmlformats.org/officeDocument/2006/relationships/hyperlink" Target="https://www.ncbi.nlm.nih.gov/pubmed/26344727" TargetMode="External"/><Relationship Id="rId313" Type="http://schemas.openxmlformats.org/officeDocument/2006/relationships/hyperlink" Target="https://www.ncbi.nlm.nih.gov/pubmed/18486223" TargetMode="External"/><Relationship Id="rId495" Type="http://schemas.openxmlformats.org/officeDocument/2006/relationships/hyperlink" Target="https://pubmed.ncbi.nlm.nih.gov/3756887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2"/>
  <sheetViews>
    <sheetView tabSelected="1" view="pageLayout" topLeftCell="A160" zoomScale="40" zoomScaleNormal="40" zoomScaleSheetLayoutView="40" zoomScalePageLayoutView="40" workbookViewId="0">
      <selection activeCell="N163" sqref="N163"/>
    </sheetView>
  </sheetViews>
  <sheetFormatPr defaultColWidth="10" defaultRowHeight="56.85" customHeight="1"/>
  <cols>
    <col min="1" max="1" width="33.7109375" style="2" customWidth="1"/>
    <col min="2" max="2" width="32.42578125" style="5" customWidth="1"/>
    <col min="3" max="3" width="34.5703125" style="2" customWidth="1"/>
    <col min="4" max="4" width="90" style="14" customWidth="1"/>
    <col min="5" max="5" width="32" style="4" customWidth="1"/>
    <col min="6" max="6" width="26.85546875" style="4" customWidth="1"/>
    <col min="7" max="7" width="36.140625" style="4" customWidth="1"/>
    <col min="8" max="8" width="30.85546875" style="8" customWidth="1"/>
    <col min="9" max="9" width="29.5703125" style="8" customWidth="1"/>
    <col min="10" max="10" width="26" style="15" customWidth="1"/>
    <col min="11" max="11" width="16.42578125" style="6" customWidth="1"/>
    <col min="12" max="12" width="54.85546875" style="2" customWidth="1"/>
    <col min="13" max="13" width="37.85546875" style="2" customWidth="1"/>
    <col min="14" max="14" width="91.28515625" style="2" customWidth="1"/>
    <col min="15" max="16384" width="10" style="1"/>
  </cols>
  <sheetData>
    <row r="1" spans="1:14" s="7" customFormat="1" ht="173.25" customHeight="1">
      <c r="A1" s="183" t="s">
        <v>1873</v>
      </c>
      <c r="B1" s="184"/>
      <c r="C1" s="184"/>
      <c r="D1" s="184"/>
      <c r="E1" s="184"/>
      <c r="F1" s="184"/>
      <c r="G1" s="184"/>
      <c r="H1" s="184"/>
      <c r="I1" s="184"/>
      <c r="J1" s="184"/>
      <c r="K1" s="184"/>
      <c r="L1" s="184"/>
      <c r="M1" s="184"/>
      <c r="N1" s="185"/>
    </row>
    <row r="2" spans="1:14" s="7" customFormat="1" ht="63">
      <c r="A2" s="18" t="s">
        <v>597</v>
      </c>
      <c r="B2" s="18" t="s">
        <v>632</v>
      </c>
      <c r="C2" s="18" t="s">
        <v>591</v>
      </c>
      <c r="D2" s="19" t="s">
        <v>592</v>
      </c>
      <c r="E2" s="18" t="s">
        <v>588</v>
      </c>
      <c r="F2" s="18" t="s">
        <v>593</v>
      </c>
      <c r="G2" s="18" t="s">
        <v>596</v>
      </c>
      <c r="H2" s="18" t="s">
        <v>594</v>
      </c>
      <c r="I2" s="18" t="s">
        <v>634</v>
      </c>
      <c r="J2" s="20" t="s">
        <v>108</v>
      </c>
      <c r="K2" s="20" t="s">
        <v>589</v>
      </c>
      <c r="L2" s="18" t="s">
        <v>590</v>
      </c>
      <c r="M2" s="18" t="s">
        <v>770</v>
      </c>
      <c r="N2" s="18" t="s">
        <v>595</v>
      </c>
    </row>
    <row r="3" spans="1:14" ht="31.5">
      <c r="A3" s="21" t="s">
        <v>599</v>
      </c>
      <c r="B3" s="22"/>
      <c r="C3" s="22"/>
      <c r="D3" s="23"/>
      <c r="E3" s="22"/>
      <c r="F3" s="22"/>
      <c r="G3" s="22"/>
      <c r="H3" s="22"/>
      <c r="I3" s="22"/>
      <c r="J3" s="24"/>
      <c r="K3" s="24"/>
      <c r="L3" s="22"/>
      <c r="M3" s="22"/>
      <c r="N3" s="22"/>
    </row>
    <row r="4" spans="1:14" ht="189">
      <c r="A4" s="25" t="s">
        <v>97</v>
      </c>
      <c r="B4" s="25"/>
      <c r="C4" s="26" t="s">
        <v>4</v>
      </c>
      <c r="D4" s="25" t="s">
        <v>415</v>
      </c>
      <c r="E4" s="26" t="s">
        <v>79</v>
      </c>
      <c r="F4" s="26"/>
      <c r="G4" s="26" t="s">
        <v>1657</v>
      </c>
      <c r="H4" s="26"/>
      <c r="I4" s="26"/>
      <c r="J4" s="27">
        <v>21117594</v>
      </c>
      <c r="K4" s="28">
        <v>2010</v>
      </c>
      <c r="L4" s="26" t="s">
        <v>782</v>
      </c>
      <c r="M4" s="26" t="s">
        <v>783</v>
      </c>
      <c r="N4" s="26" t="s">
        <v>281</v>
      </c>
    </row>
    <row r="5" spans="1:14" ht="126">
      <c r="A5" s="25" t="s">
        <v>97</v>
      </c>
      <c r="B5" s="25"/>
      <c r="C5" s="26" t="s">
        <v>408</v>
      </c>
      <c r="D5" s="25" t="s">
        <v>407</v>
      </c>
      <c r="E5" s="26" t="s">
        <v>79</v>
      </c>
      <c r="F5" s="26"/>
      <c r="G5" s="26" t="s">
        <v>1658</v>
      </c>
      <c r="H5" s="26"/>
      <c r="I5" s="26"/>
      <c r="J5" s="27">
        <v>21883987</v>
      </c>
      <c r="K5" s="28">
        <v>2012</v>
      </c>
      <c r="L5" s="26" t="s">
        <v>776</v>
      </c>
      <c r="M5" s="26" t="s">
        <v>775</v>
      </c>
      <c r="N5" s="26" t="s">
        <v>277</v>
      </c>
    </row>
    <row r="6" spans="1:14" ht="94.5">
      <c r="A6" s="25" t="s">
        <v>97</v>
      </c>
      <c r="B6" s="25"/>
      <c r="C6" s="26" t="s">
        <v>109</v>
      </c>
      <c r="D6" s="25" t="s">
        <v>1389</v>
      </c>
      <c r="E6" s="26" t="s">
        <v>405</v>
      </c>
      <c r="F6" s="26" t="s">
        <v>633</v>
      </c>
      <c r="G6" s="26" t="s">
        <v>1659</v>
      </c>
      <c r="H6" s="26"/>
      <c r="I6" s="26"/>
      <c r="J6" s="27">
        <v>24290975</v>
      </c>
      <c r="K6" s="28">
        <v>2014</v>
      </c>
      <c r="L6" s="26" t="s">
        <v>773</v>
      </c>
      <c r="M6" s="26" t="s">
        <v>771</v>
      </c>
      <c r="N6" s="26" t="s">
        <v>275</v>
      </c>
    </row>
    <row r="7" spans="1:14" ht="157.5">
      <c r="A7" s="25" t="s">
        <v>97</v>
      </c>
      <c r="B7" s="25"/>
      <c r="C7" s="26" t="s">
        <v>109</v>
      </c>
      <c r="D7" s="25" t="s">
        <v>404</v>
      </c>
      <c r="E7" s="26" t="s">
        <v>406</v>
      </c>
      <c r="F7" s="26"/>
      <c r="G7" s="26" t="s">
        <v>1659</v>
      </c>
      <c r="H7" s="26"/>
      <c r="I7" s="26"/>
      <c r="J7" s="27">
        <v>24985725</v>
      </c>
      <c r="K7" s="28">
        <v>2014</v>
      </c>
      <c r="L7" s="26" t="s">
        <v>774</v>
      </c>
      <c r="M7" s="26" t="s">
        <v>772</v>
      </c>
      <c r="N7" s="26" t="s">
        <v>276</v>
      </c>
    </row>
    <row r="8" spans="1:14" ht="252">
      <c r="A8" s="25" t="s">
        <v>97</v>
      </c>
      <c r="B8" s="25"/>
      <c r="C8" s="26" t="s">
        <v>410</v>
      </c>
      <c r="D8" s="25" t="s">
        <v>1406</v>
      </c>
      <c r="E8" s="26" t="s">
        <v>409</v>
      </c>
      <c r="F8" s="26"/>
      <c r="G8" s="26" t="s">
        <v>1791</v>
      </c>
      <c r="H8" s="26"/>
      <c r="I8" s="26"/>
      <c r="J8" s="27">
        <v>24907433</v>
      </c>
      <c r="K8" s="28">
        <v>2014</v>
      </c>
      <c r="L8" s="26" t="s">
        <v>778</v>
      </c>
      <c r="M8" s="26" t="s">
        <v>777</v>
      </c>
      <c r="N8" s="26" t="s">
        <v>278</v>
      </c>
    </row>
    <row r="9" spans="1:14" ht="126">
      <c r="A9" s="25" t="s">
        <v>97</v>
      </c>
      <c r="B9" s="25"/>
      <c r="C9" s="26" t="s">
        <v>5</v>
      </c>
      <c r="D9" s="25" t="s">
        <v>412</v>
      </c>
      <c r="E9" s="26" t="s">
        <v>411</v>
      </c>
      <c r="F9" s="26"/>
      <c r="G9" s="26" t="s">
        <v>1792</v>
      </c>
      <c r="H9" s="26"/>
      <c r="I9" s="26"/>
      <c r="J9" s="27">
        <v>24688808</v>
      </c>
      <c r="K9" s="28">
        <v>2014</v>
      </c>
      <c r="L9" s="26" t="s">
        <v>780</v>
      </c>
      <c r="M9" s="26" t="s">
        <v>779</v>
      </c>
      <c r="N9" s="26" t="s">
        <v>279</v>
      </c>
    </row>
    <row r="10" spans="1:14" ht="157.5">
      <c r="A10" s="25" t="s">
        <v>97</v>
      </c>
      <c r="B10" s="25"/>
      <c r="C10" s="26" t="s">
        <v>4</v>
      </c>
      <c r="D10" s="25" t="s">
        <v>414</v>
      </c>
      <c r="E10" s="26" t="s">
        <v>413</v>
      </c>
      <c r="F10" s="26"/>
      <c r="G10" s="26" t="s">
        <v>1793</v>
      </c>
      <c r="H10" s="26"/>
      <c r="I10" s="26"/>
      <c r="J10" s="27">
        <v>24183341</v>
      </c>
      <c r="K10" s="28">
        <v>2014</v>
      </c>
      <c r="L10" s="26" t="s">
        <v>781</v>
      </c>
      <c r="M10" s="26" t="s">
        <v>771</v>
      </c>
      <c r="N10" s="26" t="s">
        <v>280</v>
      </c>
    </row>
    <row r="11" spans="1:14" ht="157.5">
      <c r="A11" s="25" t="s">
        <v>97</v>
      </c>
      <c r="B11" s="25"/>
      <c r="C11" s="26" t="s">
        <v>56</v>
      </c>
      <c r="D11" s="25" t="s">
        <v>417</v>
      </c>
      <c r="E11" s="26" t="s">
        <v>79</v>
      </c>
      <c r="F11" s="26" t="s">
        <v>479</v>
      </c>
      <c r="G11" s="26" t="s">
        <v>1794</v>
      </c>
      <c r="H11" s="26"/>
      <c r="I11" s="26"/>
      <c r="J11" s="27">
        <v>24761299</v>
      </c>
      <c r="K11" s="28">
        <v>2014</v>
      </c>
      <c r="L11" s="26" t="s">
        <v>784</v>
      </c>
      <c r="M11" s="26" t="s">
        <v>779</v>
      </c>
      <c r="N11" s="26" t="s">
        <v>130</v>
      </c>
    </row>
    <row r="12" spans="1:14" ht="157.5">
      <c r="A12" s="25" t="s">
        <v>97</v>
      </c>
      <c r="B12" s="25"/>
      <c r="C12" s="26" t="s">
        <v>75</v>
      </c>
      <c r="D12" s="25" t="s">
        <v>430</v>
      </c>
      <c r="E12" s="26" t="s">
        <v>76</v>
      </c>
      <c r="F12" s="26" t="s">
        <v>416</v>
      </c>
      <c r="G12" s="26" t="s">
        <v>1793</v>
      </c>
      <c r="H12" s="26"/>
      <c r="I12" s="26"/>
      <c r="J12" s="27">
        <v>24894394</v>
      </c>
      <c r="K12" s="28">
        <v>2014</v>
      </c>
      <c r="L12" s="26" t="s">
        <v>1388</v>
      </c>
      <c r="M12" s="26" t="s">
        <v>785</v>
      </c>
      <c r="N12" s="26" t="s">
        <v>127</v>
      </c>
    </row>
    <row r="13" spans="1:14" ht="189">
      <c r="A13" s="25" t="s">
        <v>97</v>
      </c>
      <c r="B13" s="25"/>
      <c r="C13" s="26" t="s">
        <v>8</v>
      </c>
      <c r="D13" s="25" t="s">
        <v>1407</v>
      </c>
      <c r="E13" s="26" t="s">
        <v>424</v>
      </c>
      <c r="F13" s="26"/>
      <c r="G13" s="26" t="s">
        <v>1793</v>
      </c>
      <c r="H13" s="26"/>
      <c r="I13" s="26"/>
      <c r="J13" s="27">
        <v>25014365</v>
      </c>
      <c r="K13" s="28">
        <v>2014</v>
      </c>
      <c r="L13" s="26" t="s">
        <v>788</v>
      </c>
      <c r="M13" s="26" t="s">
        <v>787</v>
      </c>
      <c r="N13" s="26" t="s">
        <v>286</v>
      </c>
    </row>
    <row r="14" spans="1:14" ht="189">
      <c r="A14" s="25" t="s">
        <v>97</v>
      </c>
      <c r="B14" s="25"/>
      <c r="C14" s="26" t="s">
        <v>8</v>
      </c>
      <c r="D14" s="25" t="s">
        <v>426</v>
      </c>
      <c r="E14" s="26" t="s">
        <v>425</v>
      </c>
      <c r="F14" s="26"/>
      <c r="G14" s="26" t="s">
        <v>1668</v>
      </c>
      <c r="H14" s="26"/>
      <c r="I14" s="26"/>
      <c r="J14" s="27">
        <v>24632778</v>
      </c>
      <c r="K14" s="28">
        <v>2014</v>
      </c>
      <c r="L14" s="26" t="s">
        <v>1052</v>
      </c>
      <c r="M14" s="26" t="s">
        <v>789</v>
      </c>
      <c r="N14" s="26" t="s">
        <v>287</v>
      </c>
    </row>
    <row r="15" spans="1:14" ht="189">
      <c r="A15" s="25" t="s">
        <v>97</v>
      </c>
      <c r="B15" s="26"/>
      <c r="C15" s="26" t="s">
        <v>10</v>
      </c>
      <c r="D15" s="25" t="s">
        <v>676</v>
      </c>
      <c r="E15" s="26" t="s">
        <v>675</v>
      </c>
      <c r="F15" s="26"/>
      <c r="G15" s="26" t="s">
        <v>1793</v>
      </c>
      <c r="H15" s="26"/>
      <c r="I15" s="26"/>
      <c r="J15" s="27">
        <v>27986424</v>
      </c>
      <c r="K15" s="28">
        <v>2016</v>
      </c>
      <c r="L15" s="26" t="s">
        <v>790</v>
      </c>
      <c r="M15" s="26" t="s">
        <v>777</v>
      </c>
      <c r="N15" s="26" t="s">
        <v>674</v>
      </c>
    </row>
    <row r="16" spans="1:14" ht="157.5">
      <c r="A16" s="26" t="s">
        <v>1643</v>
      </c>
      <c r="B16" s="26"/>
      <c r="C16" s="26" t="s">
        <v>1049</v>
      </c>
      <c r="D16" s="25" t="s">
        <v>1050</v>
      </c>
      <c r="E16" s="26" t="s">
        <v>1048</v>
      </c>
      <c r="F16" s="26" t="s">
        <v>722</v>
      </c>
      <c r="G16" s="26" t="s">
        <v>1791</v>
      </c>
      <c r="H16" s="26"/>
      <c r="I16" s="26"/>
      <c r="J16" s="27">
        <v>28196054</v>
      </c>
      <c r="K16" s="28">
        <v>2017</v>
      </c>
      <c r="L16" s="26" t="s">
        <v>1043</v>
      </c>
      <c r="M16" s="26" t="s">
        <v>794</v>
      </c>
      <c r="N16" s="26" t="s">
        <v>715</v>
      </c>
    </row>
    <row r="17" spans="1:14" ht="220.5">
      <c r="A17" s="26" t="s">
        <v>1558</v>
      </c>
      <c r="B17" s="26"/>
      <c r="C17" s="26" t="s">
        <v>9</v>
      </c>
      <c r="D17" s="25" t="s">
        <v>1531</v>
      </c>
      <c r="E17" s="26" t="s">
        <v>1559</v>
      </c>
      <c r="F17" s="26" t="s">
        <v>416</v>
      </c>
      <c r="G17" s="26" t="s">
        <v>1669</v>
      </c>
      <c r="H17" s="26"/>
      <c r="I17" s="26"/>
      <c r="J17" s="27">
        <v>30901772</v>
      </c>
      <c r="K17" s="28">
        <v>2019</v>
      </c>
      <c r="L17" s="26" t="s">
        <v>1519</v>
      </c>
      <c r="M17" s="26" t="s">
        <v>794</v>
      </c>
      <c r="N17" s="26" t="s">
        <v>1520</v>
      </c>
    </row>
    <row r="18" spans="1:14" ht="378">
      <c r="A18" s="25" t="s">
        <v>1596</v>
      </c>
      <c r="B18" s="26"/>
      <c r="C18" s="26" t="s">
        <v>10</v>
      </c>
      <c r="D18" s="25" t="s">
        <v>1597</v>
      </c>
      <c r="E18" s="26" t="s">
        <v>1611</v>
      </c>
      <c r="F18" s="26" t="s">
        <v>1599</v>
      </c>
      <c r="G18" s="26" t="s">
        <v>1759</v>
      </c>
      <c r="H18" s="26"/>
      <c r="I18" s="26" t="s">
        <v>1600</v>
      </c>
      <c r="J18" s="27">
        <v>31248784</v>
      </c>
      <c r="K18" s="28">
        <v>2019</v>
      </c>
      <c r="L18" s="26" t="s">
        <v>1601</v>
      </c>
      <c r="M18" s="26" t="s">
        <v>1602</v>
      </c>
      <c r="N18" s="26" t="s">
        <v>1603</v>
      </c>
    </row>
    <row r="19" spans="1:14" ht="189">
      <c r="A19" s="25" t="s">
        <v>1643</v>
      </c>
      <c r="B19" s="26"/>
      <c r="C19" s="26"/>
      <c r="D19" s="25" t="s">
        <v>1934</v>
      </c>
      <c r="E19" s="26" t="s">
        <v>1935</v>
      </c>
      <c r="F19" s="26" t="s">
        <v>1936</v>
      </c>
      <c r="G19" s="26" t="s">
        <v>1821</v>
      </c>
      <c r="H19" s="26"/>
      <c r="I19" s="26"/>
      <c r="J19" s="27">
        <v>31924545</v>
      </c>
      <c r="K19" s="28">
        <v>2020</v>
      </c>
      <c r="L19" s="26" t="s">
        <v>1937</v>
      </c>
      <c r="M19" s="26" t="s">
        <v>1938</v>
      </c>
      <c r="N19" s="26" t="s">
        <v>1939</v>
      </c>
    </row>
    <row r="20" spans="1:14" ht="126">
      <c r="A20" s="25" t="s">
        <v>1972</v>
      </c>
      <c r="B20" s="26"/>
      <c r="C20" s="26"/>
      <c r="D20" s="25" t="s">
        <v>1973</v>
      </c>
      <c r="E20" s="26" t="s">
        <v>1974</v>
      </c>
      <c r="F20" s="26"/>
      <c r="G20" s="26" t="s">
        <v>1975</v>
      </c>
      <c r="H20" s="26" t="s">
        <v>1976</v>
      </c>
      <c r="I20" s="26" t="s">
        <v>1977</v>
      </c>
      <c r="J20" s="27">
        <v>32344157</v>
      </c>
      <c r="K20" s="28">
        <v>2020</v>
      </c>
      <c r="L20" s="26" t="s">
        <v>1978</v>
      </c>
      <c r="M20" s="26" t="s">
        <v>1938</v>
      </c>
      <c r="N20" s="26" t="s">
        <v>1979</v>
      </c>
    </row>
    <row r="21" spans="1:14" ht="126">
      <c r="A21" s="25" t="s">
        <v>1972</v>
      </c>
      <c r="B21" s="26"/>
      <c r="C21" s="26" t="s">
        <v>10</v>
      </c>
      <c r="D21" s="25" t="s">
        <v>2022</v>
      </c>
      <c r="E21" s="26" t="s">
        <v>2023</v>
      </c>
      <c r="F21" s="26"/>
      <c r="G21" s="26" t="s">
        <v>2024</v>
      </c>
      <c r="H21" s="26"/>
      <c r="I21" s="26"/>
      <c r="J21" s="27">
        <v>32533046</v>
      </c>
      <c r="K21" s="28">
        <v>2020</v>
      </c>
      <c r="L21" s="26" t="s">
        <v>2025</v>
      </c>
      <c r="M21" s="26" t="s">
        <v>2026</v>
      </c>
      <c r="N21" s="26" t="s">
        <v>2027</v>
      </c>
    </row>
    <row r="22" spans="1:14" ht="220.5">
      <c r="A22" s="25" t="s">
        <v>1972</v>
      </c>
      <c r="B22" s="26"/>
      <c r="C22" s="26" t="s">
        <v>2046</v>
      </c>
      <c r="D22" s="25" t="s">
        <v>2047</v>
      </c>
      <c r="E22" s="26" t="s">
        <v>2048</v>
      </c>
      <c r="F22" s="26"/>
      <c r="G22" s="26" t="s">
        <v>2049</v>
      </c>
      <c r="H22" s="26"/>
      <c r="I22" s="26"/>
      <c r="J22" s="27">
        <v>32488329</v>
      </c>
      <c r="K22" s="28">
        <v>2020</v>
      </c>
      <c r="L22" s="26" t="s">
        <v>2050</v>
      </c>
      <c r="M22" s="26" t="s">
        <v>2051</v>
      </c>
      <c r="N22" s="26" t="s">
        <v>2052</v>
      </c>
    </row>
    <row r="23" spans="1:14" ht="157.5">
      <c r="A23" s="25" t="s">
        <v>1972</v>
      </c>
      <c r="B23" s="26"/>
      <c r="C23" s="26" t="s">
        <v>3</v>
      </c>
      <c r="D23" s="25" t="s">
        <v>2140</v>
      </c>
      <c r="E23" s="26" t="s">
        <v>2141</v>
      </c>
      <c r="F23" s="26"/>
      <c r="G23" s="26" t="s">
        <v>1675</v>
      </c>
      <c r="H23" s="26" t="s">
        <v>1346</v>
      </c>
      <c r="I23" s="26"/>
      <c r="J23" s="27">
        <v>32855887</v>
      </c>
      <c r="K23" s="28">
        <v>2020</v>
      </c>
      <c r="L23" s="26" t="s">
        <v>2142</v>
      </c>
      <c r="M23" s="26" t="s">
        <v>2066</v>
      </c>
      <c r="N23" s="26" t="s">
        <v>2143</v>
      </c>
    </row>
    <row r="24" spans="1:14" ht="157.5">
      <c r="A24" s="25" t="s">
        <v>1972</v>
      </c>
      <c r="B24" s="25"/>
      <c r="C24" s="26" t="s">
        <v>60</v>
      </c>
      <c r="D24" s="25" t="s">
        <v>2385</v>
      </c>
      <c r="E24" s="26" t="s">
        <v>2386</v>
      </c>
      <c r="F24" s="26"/>
      <c r="G24" s="26" t="s">
        <v>1819</v>
      </c>
      <c r="H24" s="26" t="s">
        <v>2387</v>
      </c>
      <c r="I24" s="26"/>
      <c r="J24" s="27">
        <v>34566629</v>
      </c>
      <c r="K24" s="28">
        <v>2021</v>
      </c>
      <c r="L24" s="26" t="s">
        <v>2388</v>
      </c>
      <c r="M24" s="26" t="s">
        <v>2317</v>
      </c>
      <c r="N24" s="26" t="s">
        <v>2389</v>
      </c>
    </row>
    <row r="25" spans="1:14" ht="283.5">
      <c r="A25" s="25" t="s">
        <v>1972</v>
      </c>
      <c r="B25" s="25"/>
      <c r="C25" s="26" t="s">
        <v>2522</v>
      </c>
      <c r="D25" s="25" t="s">
        <v>2523</v>
      </c>
      <c r="E25" s="26" t="s">
        <v>2524</v>
      </c>
      <c r="F25" s="26" t="s">
        <v>1960</v>
      </c>
      <c r="G25" s="26" t="s">
        <v>2525</v>
      </c>
      <c r="H25" s="26"/>
      <c r="I25" s="26"/>
      <c r="J25" s="27">
        <v>34928325</v>
      </c>
      <c r="K25" s="28">
        <v>2021</v>
      </c>
      <c r="L25" s="26" t="s">
        <v>2526</v>
      </c>
      <c r="M25" s="26" t="s">
        <v>2066</v>
      </c>
      <c r="N25" s="26" t="s">
        <v>2527</v>
      </c>
    </row>
    <row r="26" spans="1:14" ht="220.5">
      <c r="A26" s="25" t="s">
        <v>1972</v>
      </c>
      <c r="B26" s="25"/>
      <c r="C26" s="26" t="s">
        <v>3</v>
      </c>
      <c r="D26" s="25" t="s">
        <v>2676</v>
      </c>
      <c r="E26" s="26" t="s">
        <v>2677</v>
      </c>
      <c r="F26" s="26"/>
      <c r="G26" s="26" t="s">
        <v>1</v>
      </c>
      <c r="H26" s="26" t="s">
        <v>2680</v>
      </c>
      <c r="I26" s="26"/>
      <c r="J26" s="27">
        <v>36436549</v>
      </c>
      <c r="K26" s="28">
        <v>2022</v>
      </c>
      <c r="L26" s="26" t="s">
        <v>2678</v>
      </c>
      <c r="M26" s="26" t="s">
        <v>1136</v>
      </c>
      <c r="N26" s="26" t="s">
        <v>2679</v>
      </c>
    </row>
    <row r="27" spans="1:14" ht="189">
      <c r="A27" s="25" t="s">
        <v>0</v>
      </c>
      <c r="B27" s="25"/>
      <c r="C27" s="26" t="s">
        <v>3</v>
      </c>
      <c r="D27" s="25" t="s">
        <v>429</v>
      </c>
      <c r="E27" s="26" t="s">
        <v>77</v>
      </c>
      <c r="F27" s="26"/>
      <c r="G27" s="26" t="s">
        <v>1791</v>
      </c>
      <c r="H27" s="26"/>
      <c r="I27" s="26"/>
      <c r="J27" s="27">
        <v>22930575</v>
      </c>
      <c r="K27" s="28">
        <v>2012</v>
      </c>
      <c r="L27" s="26" t="s">
        <v>797</v>
      </c>
      <c r="M27" s="26" t="s">
        <v>796</v>
      </c>
      <c r="N27" s="26" t="s">
        <v>289</v>
      </c>
    </row>
    <row r="28" spans="1:14" ht="220.5">
      <c r="A28" s="25" t="s">
        <v>0</v>
      </c>
      <c r="B28" s="25"/>
      <c r="C28" s="26" t="s">
        <v>6</v>
      </c>
      <c r="D28" s="25" t="s">
        <v>1408</v>
      </c>
      <c r="E28" s="26" t="s">
        <v>418</v>
      </c>
      <c r="F28" s="26"/>
      <c r="G28" s="26" t="s">
        <v>1658</v>
      </c>
      <c r="H28" s="26"/>
      <c r="I28" s="26"/>
      <c r="J28" s="27">
        <v>23620431</v>
      </c>
      <c r="K28" s="28">
        <v>2013</v>
      </c>
      <c r="L28" s="26" t="s">
        <v>791</v>
      </c>
      <c r="M28" s="26" t="s">
        <v>785</v>
      </c>
      <c r="N28" s="26" t="s">
        <v>282</v>
      </c>
    </row>
    <row r="29" spans="1:14" ht="220.5">
      <c r="A29" s="25" t="s">
        <v>0</v>
      </c>
      <c r="B29" s="25"/>
      <c r="C29" s="26" t="s">
        <v>7</v>
      </c>
      <c r="D29" s="25" t="s">
        <v>420</v>
      </c>
      <c r="E29" s="26" t="s">
        <v>419</v>
      </c>
      <c r="F29" s="26"/>
      <c r="G29" s="26" t="s">
        <v>1667</v>
      </c>
      <c r="H29" s="26" t="s">
        <v>1730</v>
      </c>
      <c r="I29" s="26"/>
      <c r="J29" s="27">
        <v>23696601</v>
      </c>
      <c r="K29" s="28">
        <v>2013</v>
      </c>
      <c r="L29" s="26" t="s">
        <v>792</v>
      </c>
      <c r="M29" s="26" t="s">
        <v>785</v>
      </c>
      <c r="N29" s="26" t="s">
        <v>283</v>
      </c>
    </row>
    <row r="30" spans="1:14" ht="189">
      <c r="A30" s="25" t="s">
        <v>0</v>
      </c>
      <c r="B30" s="25"/>
      <c r="C30" s="26" t="s">
        <v>9</v>
      </c>
      <c r="D30" s="25" t="s">
        <v>422</v>
      </c>
      <c r="E30" s="26" t="s">
        <v>421</v>
      </c>
      <c r="F30" s="26"/>
      <c r="G30" s="26" t="s">
        <v>1795</v>
      </c>
      <c r="H30" s="26"/>
      <c r="I30" s="26"/>
      <c r="J30" s="27">
        <v>24135755</v>
      </c>
      <c r="K30" s="28">
        <v>2013</v>
      </c>
      <c r="L30" s="26" t="s">
        <v>793</v>
      </c>
      <c r="M30" s="26" t="s">
        <v>785</v>
      </c>
      <c r="N30" s="26" t="s">
        <v>284</v>
      </c>
    </row>
    <row r="31" spans="1:14" s="10" customFormat="1" ht="157.5">
      <c r="A31" s="25" t="s">
        <v>0</v>
      </c>
      <c r="B31" s="25"/>
      <c r="C31" s="26" t="s">
        <v>292</v>
      </c>
      <c r="D31" s="25" t="s">
        <v>1374</v>
      </c>
      <c r="E31" s="26" t="s">
        <v>423</v>
      </c>
      <c r="F31" s="26"/>
      <c r="G31" s="26" t="s">
        <v>1660</v>
      </c>
      <c r="H31" s="26"/>
      <c r="I31" s="26"/>
      <c r="J31" s="27">
        <v>26200512</v>
      </c>
      <c r="K31" s="28">
        <v>2016</v>
      </c>
      <c r="L31" s="26" t="s">
        <v>795</v>
      </c>
      <c r="M31" s="26" t="s">
        <v>794</v>
      </c>
      <c r="N31" s="26" t="s">
        <v>285</v>
      </c>
    </row>
    <row r="32" spans="1:14" ht="157.5">
      <c r="A32" s="25" t="s">
        <v>0</v>
      </c>
      <c r="B32" s="25"/>
      <c r="C32" s="26" t="s">
        <v>9</v>
      </c>
      <c r="D32" s="25" t="s">
        <v>1492</v>
      </c>
      <c r="E32" s="26" t="s">
        <v>1493</v>
      </c>
      <c r="F32" s="26"/>
      <c r="G32" s="26" t="s">
        <v>1796</v>
      </c>
      <c r="H32" s="26"/>
      <c r="I32" s="26"/>
      <c r="J32" s="27">
        <v>30572343</v>
      </c>
      <c r="K32" s="28">
        <v>2018</v>
      </c>
      <c r="L32" s="26" t="s">
        <v>1494</v>
      </c>
      <c r="M32" s="26" t="s">
        <v>785</v>
      </c>
      <c r="N32" s="26" t="s">
        <v>1491</v>
      </c>
    </row>
    <row r="33" spans="1:14" s="13" customFormat="1" ht="189">
      <c r="A33" s="25" t="s">
        <v>1161</v>
      </c>
      <c r="B33" s="25"/>
      <c r="C33" s="26" t="s">
        <v>1163</v>
      </c>
      <c r="D33" s="25" t="s">
        <v>1409</v>
      </c>
      <c r="E33" s="26" t="s">
        <v>1162</v>
      </c>
      <c r="F33" s="26"/>
      <c r="G33" s="26" t="s">
        <v>1797</v>
      </c>
      <c r="H33" s="26"/>
      <c r="I33" s="26"/>
      <c r="J33" s="27">
        <v>29051326</v>
      </c>
      <c r="K33" s="28">
        <v>2017</v>
      </c>
      <c r="L33" s="26" t="s">
        <v>1144</v>
      </c>
      <c r="M33" s="26" t="s">
        <v>1139</v>
      </c>
      <c r="N33" s="26" t="s">
        <v>1145</v>
      </c>
    </row>
    <row r="34" spans="1:14" s="11" customFormat="1" ht="31.5">
      <c r="A34" s="25"/>
      <c r="B34" s="25"/>
      <c r="C34" s="26"/>
      <c r="D34" s="25"/>
      <c r="E34" s="26"/>
      <c r="F34" s="26"/>
      <c r="G34" s="26"/>
      <c r="H34" s="26"/>
      <c r="I34" s="26"/>
      <c r="J34" s="27"/>
      <c r="K34" s="28"/>
      <c r="L34" s="26"/>
      <c r="M34" s="26"/>
      <c r="N34" s="26"/>
    </row>
    <row r="35" spans="1:14" ht="31.5">
      <c r="A35" s="29" t="s">
        <v>98</v>
      </c>
      <c r="B35" s="30"/>
      <c r="C35" s="30"/>
      <c r="D35" s="31"/>
      <c r="E35" s="30"/>
      <c r="F35" s="30"/>
      <c r="G35" s="30"/>
      <c r="H35" s="30"/>
      <c r="I35" s="30"/>
      <c r="J35" s="32"/>
      <c r="K35" s="32"/>
      <c r="L35" s="30"/>
      <c r="M35" s="30"/>
      <c r="N35" s="30"/>
    </row>
    <row r="36" spans="1:14" ht="252">
      <c r="A36" s="33" t="s">
        <v>2581</v>
      </c>
      <c r="B36" s="33"/>
      <c r="C36" s="33"/>
      <c r="D36" s="34" t="s">
        <v>2582</v>
      </c>
      <c r="E36" s="33" t="s">
        <v>2117</v>
      </c>
      <c r="F36" s="33" t="s">
        <v>1232</v>
      </c>
      <c r="G36" s="33" t="s">
        <v>2583</v>
      </c>
      <c r="H36" s="33" t="s">
        <v>2183</v>
      </c>
      <c r="I36" s="33" t="s">
        <v>2584</v>
      </c>
      <c r="J36" s="35">
        <v>35791580</v>
      </c>
      <c r="K36" s="36">
        <v>2022</v>
      </c>
      <c r="L36" s="33" t="s">
        <v>2585</v>
      </c>
      <c r="M36" s="33" t="s">
        <v>2411</v>
      </c>
      <c r="N36" s="33" t="s">
        <v>2586</v>
      </c>
    </row>
    <row r="37" spans="1:14" ht="252">
      <c r="A37" s="33" t="s">
        <v>41</v>
      </c>
      <c r="B37" s="33"/>
      <c r="C37" s="33" t="s">
        <v>3</v>
      </c>
      <c r="D37" s="34" t="s">
        <v>478</v>
      </c>
      <c r="E37" s="33" t="s">
        <v>477</v>
      </c>
      <c r="F37" s="33"/>
      <c r="G37" s="33" t="s">
        <v>1798</v>
      </c>
      <c r="H37" s="33"/>
      <c r="I37" s="33"/>
      <c r="J37" s="35">
        <v>24531026</v>
      </c>
      <c r="K37" s="36">
        <v>2014</v>
      </c>
      <c r="L37" s="33" t="s">
        <v>824</v>
      </c>
      <c r="M37" s="33" t="s">
        <v>777</v>
      </c>
      <c r="N37" s="33" t="s">
        <v>132</v>
      </c>
    </row>
    <row r="38" spans="1:14" ht="157.5">
      <c r="A38" s="33" t="s">
        <v>41</v>
      </c>
      <c r="B38" s="33"/>
      <c r="C38" s="33" t="s">
        <v>56</v>
      </c>
      <c r="D38" s="34" t="s">
        <v>417</v>
      </c>
      <c r="E38" s="33" t="s">
        <v>79</v>
      </c>
      <c r="F38" s="33" t="s">
        <v>479</v>
      </c>
      <c r="G38" s="33" t="s">
        <v>1799</v>
      </c>
      <c r="H38" s="33"/>
      <c r="I38" s="33"/>
      <c r="J38" s="35">
        <v>24761299</v>
      </c>
      <c r="K38" s="36">
        <v>2014</v>
      </c>
      <c r="L38" s="33" t="s">
        <v>784</v>
      </c>
      <c r="M38" s="33" t="s">
        <v>779</v>
      </c>
      <c r="N38" s="33" t="s">
        <v>130</v>
      </c>
    </row>
    <row r="39" spans="1:14" ht="189">
      <c r="A39" s="33" t="s">
        <v>41</v>
      </c>
      <c r="B39" s="33"/>
      <c r="C39" s="33" t="s">
        <v>56</v>
      </c>
      <c r="D39" s="34" t="s">
        <v>475</v>
      </c>
      <c r="E39" s="33" t="s">
        <v>79</v>
      </c>
      <c r="F39" s="33" t="s">
        <v>416</v>
      </c>
      <c r="G39" s="33" t="s">
        <v>1800</v>
      </c>
      <c r="H39" s="33"/>
      <c r="I39" s="33"/>
      <c r="J39" s="35">
        <v>25414179</v>
      </c>
      <c r="K39" s="36">
        <v>2014</v>
      </c>
      <c r="L39" s="33" t="s">
        <v>816</v>
      </c>
      <c r="M39" s="33" t="s">
        <v>785</v>
      </c>
      <c r="N39" s="33" t="s">
        <v>131</v>
      </c>
    </row>
    <row r="40" spans="1:14" ht="157.5">
      <c r="A40" s="33" t="s">
        <v>41</v>
      </c>
      <c r="B40" s="33"/>
      <c r="C40" s="33" t="s">
        <v>75</v>
      </c>
      <c r="D40" s="34" t="s">
        <v>308</v>
      </c>
      <c r="E40" s="33" t="s">
        <v>81</v>
      </c>
      <c r="F40" s="33" t="s">
        <v>416</v>
      </c>
      <c r="G40" s="33" t="s">
        <v>1793</v>
      </c>
      <c r="H40" s="33"/>
      <c r="I40" s="33"/>
      <c r="J40" s="35">
        <v>24894394</v>
      </c>
      <c r="K40" s="36">
        <v>2014</v>
      </c>
      <c r="L40" s="33" t="s">
        <v>1388</v>
      </c>
      <c r="M40" s="33" t="s">
        <v>785</v>
      </c>
      <c r="N40" s="33" t="s">
        <v>127</v>
      </c>
    </row>
    <row r="41" spans="1:14" ht="189">
      <c r="A41" s="33" t="s">
        <v>41</v>
      </c>
      <c r="B41" s="33"/>
      <c r="C41" s="33" t="s">
        <v>56</v>
      </c>
      <c r="D41" s="34" t="s">
        <v>475</v>
      </c>
      <c r="E41" s="33" t="s">
        <v>79</v>
      </c>
      <c r="F41" s="33" t="s">
        <v>416</v>
      </c>
      <c r="G41" s="33" t="s">
        <v>1802</v>
      </c>
      <c r="H41" s="33"/>
      <c r="I41" s="33"/>
      <c r="J41" s="35">
        <v>25414179</v>
      </c>
      <c r="K41" s="36">
        <v>2014</v>
      </c>
      <c r="L41" s="33" t="s">
        <v>816</v>
      </c>
      <c r="M41" s="33" t="s">
        <v>785</v>
      </c>
      <c r="N41" s="33" t="s">
        <v>131</v>
      </c>
    </row>
    <row r="42" spans="1:14" ht="189">
      <c r="A42" s="33" t="s">
        <v>41</v>
      </c>
      <c r="B42" s="33"/>
      <c r="C42" s="33" t="s">
        <v>69</v>
      </c>
      <c r="D42" s="34" t="s">
        <v>1940</v>
      </c>
      <c r="E42" s="33" t="s">
        <v>489</v>
      </c>
      <c r="F42" s="33" t="s">
        <v>416</v>
      </c>
      <c r="G42" s="33" t="s">
        <v>1658</v>
      </c>
      <c r="H42" s="33"/>
      <c r="I42" s="33"/>
      <c r="J42" s="35">
        <v>25997175</v>
      </c>
      <c r="K42" s="36">
        <v>2015</v>
      </c>
      <c r="L42" s="33" t="s">
        <v>826</v>
      </c>
      <c r="M42" s="33" t="s">
        <v>825</v>
      </c>
      <c r="N42" s="33" t="s">
        <v>137</v>
      </c>
    </row>
    <row r="43" spans="1:14" ht="189">
      <c r="A43" s="33" t="s">
        <v>41</v>
      </c>
      <c r="B43" s="33"/>
      <c r="C43" s="33" t="s">
        <v>637</v>
      </c>
      <c r="D43" s="34" t="s">
        <v>1390</v>
      </c>
      <c r="E43" s="33" t="s">
        <v>640</v>
      </c>
      <c r="F43" s="33" t="s">
        <v>499</v>
      </c>
      <c r="G43" s="33" t="s">
        <v>1801</v>
      </c>
      <c r="H43" s="33"/>
      <c r="I43" s="33"/>
      <c r="J43" s="40">
        <v>27641223</v>
      </c>
      <c r="K43" s="41">
        <v>2016</v>
      </c>
      <c r="L43" s="33" t="s">
        <v>818</v>
      </c>
      <c r="M43" s="33" t="s">
        <v>817</v>
      </c>
      <c r="N43" s="33" t="s">
        <v>642</v>
      </c>
    </row>
    <row r="44" spans="1:14" ht="189">
      <c r="A44" s="33" t="s">
        <v>41</v>
      </c>
      <c r="B44" s="33"/>
      <c r="C44" s="175" t="s">
        <v>56</v>
      </c>
      <c r="D44" s="34" t="s">
        <v>686</v>
      </c>
      <c r="E44" s="33" t="s">
        <v>79</v>
      </c>
      <c r="F44" s="33"/>
      <c r="G44" s="33" t="s">
        <v>1756</v>
      </c>
      <c r="H44" s="33"/>
      <c r="I44" s="33"/>
      <c r="J44" s="35">
        <v>28079651</v>
      </c>
      <c r="K44" s="36">
        <v>2017</v>
      </c>
      <c r="L44" s="33" t="s">
        <v>828</v>
      </c>
      <c r="M44" s="33" t="s">
        <v>827</v>
      </c>
      <c r="N44" s="33" t="s">
        <v>685</v>
      </c>
    </row>
    <row r="45" spans="1:14" ht="126">
      <c r="A45" s="33" t="s">
        <v>46</v>
      </c>
      <c r="B45" s="33"/>
      <c r="C45" s="33" t="s">
        <v>74</v>
      </c>
      <c r="D45" s="34" t="s">
        <v>502</v>
      </c>
      <c r="E45" s="33" t="s">
        <v>79</v>
      </c>
      <c r="F45" s="33"/>
      <c r="G45" s="33" t="s">
        <v>1672</v>
      </c>
      <c r="H45" s="33" t="s">
        <v>1730</v>
      </c>
      <c r="I45" s="33"/>
      <c r="J45" s="35">
        <v>20337274</v>
      </c>
      <c r="K45" s="36">
        <v>2010</v>
      </c>
      <c r="L45" s="33" t="s">
        <v>845</v>
      </c>
      <c r="M45" s="33" t="s">
        <v>783</v>
      </c>
      <c r="N45" s="33" t="s">
        <v>146</v>
      </c>
    </row>
    <row r="46" spans="1:14" ht="157.5">
      <c r="A46" s="33" t="s">
        <v>96</v>
      </c>
      <c r="B46" s="33"/>
      <c r="C46" s="33" t="s">
        <v>56</v>
      </c>
      <c r="D46" s="34" t="s">
        <v>417</v>
      </c>
      <c r="E46" s="33" t="s">
        <v>79</v>
      </c>
      <c r="F46" s="33" t="s">
        <v>479</v>
      </c>
      <c r="G46" s="33" t="s">
        <v>1799</v>
      </c>
      <c r="H46" s="33"/>
      <c r="I46" s="33"/>
      <c r="J46" s="35">
        <v>24761299</v>
      </c>
      <c r="K46" s="36">
        <v>2014</v>
      </c>
      <c r="L46" s="33" t="s">
        <v>784</v>
      </c>
      <c r="M46" s="33" t="s">
        <v>779</v>
      </c>
      <c r="N46" s="33" t="s">
        <v>130</v>
      </c>
    </row>
    <row r="47" spans="1:14" ht="189">
      <c r="A47" s="33" t="s">
        <v>96</v>
      </c>
      <c r="B47" s="33"/>
      <c r="C47" s="33" t="s">
        <v>56</v>
      </c>
      <c r="D47" s="34" t="s">
        <v>475</v>
      </c>
      <c r="E47" s="33" t="s">
        <v>79</v>
      </c>
      <c r="F47" s="33" t="s">
        <v>416</v>
      </c>
      <c r="G47" s="33" t="s">
        <v>1802</v>
      </c>
      <c r="H47" s="33"/>
      <c r="I47" s="33"/>
      <c r="J47" s="35">
        <v>25414179</v>
      </c>
      <c r="K47" s="36">
        <v>2014</v>
      </c>
      <c r="L47" s="33" t="s">
        <v>816</v>
      </c>
      <c r="M47" s="33" t="s">
        <v>785</v>
      </c>
      <c r="N47" s="33" t="s">
        <v>131</v>
      </c>
    </row>
    <row r="48" spans="1:14" ht="157.5">
      <c r="A48" s="33" t="s">
        <v>598</v>
      </c>
      <c r="B48" s="33"/>
      <c r="C48" s="33" t="s">
        <v>472</v>
      </c>
      <c r="D48" s="34" t="s">
        <v>473</v>
      </c>
      <c r="E48" s="33" t="s">
        <v>79</v>
      </c>
      <c r="F48" s="33"/>
      <c r="G48" s="33" t="s">
        <v>1</v>
      </c>
      <c r="H48" s="33"/>
      <c r="I48" s="33"/>
      <c r="J48" s="35">
        <v>17265801</v>
      </c>
      <c r="K48" s="36">
        <v>2006</v>
      </c>
      <c r="L48" s="33" t="s">
        <v>815</v>
      </c>
      <c r="M48" s="33" t="s">
        <v>814</v>
      </c>
      <c r="N48" s="33" t="s">
        <v>128</v>
      </c>
    </row>
    <row r="49" spans="1:14" ht="189">
      <c r="A49" s="33" t="s">
        <v>598</v>
      </c>
      <c r="B49" s="33"/>
      <c r="C49" s="33" t="s">
        <v>63</v>
      </c>
      <c r="D49" s="34" t="s">
        <v>451</v>
      </c>
      <c r="E49" s="33" t="s">
        <v>452</v>
      </c>
      <c r="F49" s="33" t="s">
        <v>453</v>
      </c>
      <c r="G49" s="33" t="s">
        <v>1803</v>
      </c>
      <c r="H49" s="33"/>
      <c r="I49" s="33"/>
      <c r="J49" s="35">
        <v>22039250</v>
      </c>
      <c r="K49" s="36">
        <v>2011</v>
      </c>
      <c r="L49" s="33" t="s">
        <v>801</v>
      </c>
      <c r="M49" s="33" t="s">
        <v>785</v>
      </c>
      <c r="N49" s="33" t="s">
        <v>114</v>
      </c>
    </row>
    <row r="50" spans="1:14" ht="157.5">
      <c r="A50" s="33" t="s">
        <v>688</v>
      </c>
      <c r="B50" s="33"/>
      <c r="C50" s="33" t="s">
        <v>56</v>
      </c>
      <c r="D50" s="34" t="s">
        <v>1416</v>
      </c>
      <c r="E50" s="33" t="s">
        <v>764</v>
      </c>
      <c r="F50" s="33" t="s">
        <v>416</v>
      </c>
      <c r="G50" s="33" t="s">
        <v>1760</v>
      </c>
      <c r="H50" s="33"/>
      <c r="I50" s="33"/>
      <c r="J50" s="35">
        <v>21721269</v>
      </c>
      <c r="K50" s="36">
        <v>2011</v>
      </c>
      <c r="L50" s="33" t="s">
        <v>823</v>
      </c>
      <c r="M50" s="33" t="s">
        <v>822</v>
      </c>
      <c r="N50" s="33" t="s">
        <v>762</v>
      </c>
    </row>
    <row r="51" spans="1:14" ht="220.5">
      <c r="A51" s="33" t="s">
        <v>598</v>
      </c>
      <c r="B51" s="33"/>
      <c r="C51" s="33" t="s">
        <v>56</v>
      </c>
      <c r="D51" s="34" t="s">
        <v>1372</v>
      </c>
      <c r="E51" s="33" t="s">
        <v>79</v>
      </c>
      <c r="F51" s="33"/>
      <c r="G51" s="33" t="s">
        <v>1803</v>
      </c>
      <c r="H51" s="33"/>
      <c r="I51" s="33"/>
      <c r="J51" s="35">
        <v>22525131</v>
      </c>
      <c r="K51" s="36">
        <v>2012</v>
      </c>
      <c r="L51" s="33" t="s">
        <v>813</v>
      </c>
      <c r="M51" s="33" t="s">
        <v>787</v>
      </c>
      <c r="N51" s="33" t="s">
        <v>126</v>
      </c>
    </row>
    <row r="52" spans="1:14" ht="252">
      <c r="A52" s="33" t="s">
        <v>598</v>
      </c>
      <c r="B52" s="33"/>
      <c r="C52" s="33" t="s">
        <v>62</v>
      </c>
      <c r="D52" s="34" t="s">
        <v>449</v>
      </c>
      <c r="E52" s="33" t="s">
        <v>448</v>
      </c>
      <c r="F52" s="33" t="s">
        <v>450</v>
      </c>
      <c r="G52" s="33" t="s">
        <v>1658</v>
      </c>
      <c r="H52" s="33"/>
      <c r="I52" s="33"/>
      <c r="J52" s="35">
        <v>23492950</v>
      </c>
      <c r="K52" s="36">
        <v>2013</v>
      </c>
      <c r="L52" s="33" t="s">
        <v>800</v>
      </c>
      <c r="M52" s="33" t="s">
        <v>794</v>
      </c>
      <c r="N52" s="33" t="s">
        <v>113</v>
      </c>
    </row>
    <row r="53" spans="1:14" ht="126">
      <c r="A53" s="33" t="s">
        <v>598</v>
      </c>
      <c r="B53" s="33"/>
      <c r="C53" s="33" t="s">
        <v>9</v>
      </c>
      <c r="D53" s="34" t="s">
        <v>447</v>
      </c>
      <c r="E53" s="33" t="s">
        <v>446</v>
      </c>
      <c r="F53" s="33"/>
      <c r="G53" s="33" t="s">
        <v>1658</v>
      </c>
      <c r="H53" s="33"/>
      <c r="I53" s="33"/>
      <c r="J53" s="35">
        <v>23928676</v>
      </c>
      <c r="K53" s="36">
        <v>2014</v>
      </c>
      <c r="L53" s="33" t="s">
        <v>799</v>
      </c>
      <c r="M53" s="33" t="s">
        <v>794</v>
      </c>
      <c r="N53" s="33" t="s">
        <v>111</v>
      </c>
    </row>
    <row r="54" spans="1:14" ht="220.5">
      <c r="A54" s="33" t="s">
        <v>598</v>
      </c>
      <c r="B54" s="33"/>
      <c r="C54" s="33" t="s">
        <v>456</v>
      </c>
      <c r="D54" s="34" t="s">
        <v>1373</v>
      </c>
      <c r="E54" s="33" t="s">
        <v>457</v>
      </c>
      <c r="F54" s="33"/>
      <c r="G54" s="33" t="s">
        <v>1803</v>
      </c>
      <c r="H54" s="33"/>
      <c r="I54" s="33" t="s">
        <v>474</v>
      </c>
      <c r="J54" s="35">
        <v>24425852</v>
      </c>
      <c r="K54" s="36">
        <v>2014</v>
      </c>
      <c r="L54" s="33" t="s">
        <v>802</v>
      </c>
      <c r="M54" s="33" t="s">
        <v>785</v>
      </c>
      <c r="N54" s="33" t="s">
        <v>118</v>
      </c>
    </row>
    <row r="55" spans="1:14" ht="283.5">
      <c r="A55" s="33" t="s">
        <v>598</v>
      </c>
      <c r="B55" s="33"/>
      <c r="C55" s="33" t="s">
        <v>2</v>
      </c>
      <c r="D55" s="34" t="s">
        <v>1411</v>
      </c>
      <c r="E55" s="33" t="s">
        <v>470</v>
      </c>
      <c r="F55" s="33"/>
      <c r="G55" s="33" t="s">
        <v>1661</v>
      </c>
      <c r="H55" s="33"/>
      <c r="I55" s="33"/>
      <c r="J55" s="35">
        <v>24925100</v>
      </c>
      <c r="K55" s="36">
        <v>2014</v>
      </c>
      <c r="L55" s="33" t="s">
        <v>809</v>
      </c>
      <c r="M55" s="33" t="s">
        <v>775</v>
      </c>
      <c r="N55" s="33" t="s">
        <v>122</v>
      </c>
    </row>
    <row r="56" spans="1:14" ht="189">
      <c r="A56" s="33" t="s">
        <v>598</v>
      </c>
      <c r="B56" s="33"/>
      <c r="C56" s="33" t="s">
        <v>65</v>
      </c>
      <c r="D56" s="34" t="s">
        <v>1412</v>
      </c>
      <c r="E56" s="33" t="s">
        <v>466</v>
      </c>
      <c r="F56" s="33"/>
      <c r="G56" s="33" t="s">
        <v>1804</v>
      </c>
      <c r="H56" s="33"/>
      <c r="I56" s="33"/>
      <c r="J56" s="35">
        <v>25212778</v>
      </c>
      <c r="K56" s="36">
        <v>2014</v>
      </c>
      <c r="L56" s="33" t="s">
        <v>810</v>
      </c>
      <c r="M56" s="33" t="s">
        <v>785</v>
      </c>
      <c r="N56" s="33" t="s">
        <v>117</v>
      </c>
    </row>
    <row r="57" spans="1:14" ht="252">
      <c r="A57" s="33" t="s">
        <v>598</v>
      </c>
      <c r="B57" s="33"/>
      <c r="C57" s="33" t="s">
        <v>66</v>
      </c>
      <c r="D57" s="34" t="s">
        <v>1413</v>
      </c>
      <c r="E57" s="33" t="s">
        <v>465</v>
      </c>
      <c r="F57" s="33"/>
      <c r="G57" s="33" t="s">
        <v>1673</v>
      </c>
      <c r="H57" s="33"/>
      <c r="I57" s="33"/>
      <c r="J57" s="35">
        <v>24748028</v>
      </c>
      <c r="K57" s="36">
        <v>2014</v>
      </c>
      <c r="L57" s="33" t="s">
        <v>811</v>
      </c>
      <c r="M57" s="33" t="s">
        <v>787</v>
      </c>
      <c r="N57" s="33" t="s">
        <v>124</v>
      </c>
    </row>
    <row r="58" spans="1:14" ht="189">
      <c r="A58" s="33" t="s">
        <v>598</v>
      </c>
      <c r="B58" s="33"/>
      <c r="C58" s="33" t="s">
        <v>56</v>
      </c>
      <c r="D58" s="34" t="s">
        <v>467</v>
      </c>
      <c r="E58" s="33" t="s">
        <v>469</v>
      </c>
      <c r="F58" s="33"/>
      <c r="G58" s="33" t="s">
        <v>1802</v>
      </c>
      <c r="H58" s="33"/>
      <c r="I58" s="33"/>
      <c r="J58" s="35">
        <v>24688827</v>
      </c>
      <c r="K58" s="36">
        <v>2014</v>
      </c>
      <c r="L58" s="33" t="s">
        <v>812</v>
      </c>
      <c r="M58" s="33" t="s">
        <v>779</v>
      </c>
      <c r="N58" s="33" t="s">
        <v>125</v>
      </c>
    </row>
    <row r="59" spans="1:14" ht="157.5">
      <c r="A59" s="33" t="s">
        <v>598</v>
      </c>
      <c r="B59" s="33"/>
      <c r="C59" s="33" t="s">
        <v>75</v>
      </c>
      <c r="D59" s="34" t="s">
        <v>431</v>
      </c>
      <c r="E59" s="33" t="s">
        <v>76</v>
      </c>
      <c r="F59" s="33" t="s">
        <v>416</v>
      </c>
      <c r="G59" s="33" t="s">
        <v>1793</v>
      </c>
      <c r="H59" s="33"/>
      <c r="I59" s="33"/>
      <c r="J59" s="35">
        <v>24894394</v>
      </c>
      <c r="K59" s="36">
        <v>2014</v>
      </c>
      <c r="L59" s="33" t="s">
        <v>786</v>
      </c>
      <c r="M59" s="33" t="s">
        <v>785</v>
      </c>
      <c r="N59" s="33" t="s">
        <v>127</v>
      </c>
    </row>
    <row r="60" spans="1:14" s="2" customFormat="1" ht="157.5">
      <c r="A60" s="33" t="s">
        <v>598</v>
      </c>
      <c r="B60" s="37"/>
      <c r="C60" s="33" t="s">
        <v>56</v>
      </c>
      <c r="D60" s="34" t="s">
        <v>417</v>
      </c>
      <c r="E60" s="33" t="s">
        <v>79</v>
      </c>
      <c r="F60" s="33" t="s">
        <v>479</v>
      </c>
      <c r="G60" s="33" t="s">
        <v>1805</v>
      </c>
      <c r="H60" s="33"/>
      <c r="I60" s="33"/>
      <c r="J60" s="35">
        <v>24761299</v>
      </c>
      <c r="K60" s="36">
        <v>2014</v>
      </c>
      <c r="L60" s="33" t="s">
        <v>784</v>
      </c>
      <c r="M60" s="33" t="s">
        <v>779</v>
      </c>
      <c r="N60" s="33" t="s">
        <v>130</v>
      </c>
    </row>
    <row r="61" spans="1:14" ht="189">
      <c r="A61" s="33" t="s">
        <v>598</v>
      </c>
      <c r="B61" s="33"/>
      <c r="C61" s="33" t="s">
        <v>56</v>
      </c>
      <c r="D61" s="34" t="s">
        <v>475</v>
      </c>
      <c r="E61" s="33" t="s">
        <v>79</v>
      </c>
      <c r="F61" s="33" t="s">
        <v>416</v>
      </c>
      <c r="G61" s="33" t="s">
        <v>1806</v>
      </c>
      <c r="H61" s="33"/>
      <c r="I61" s="33"/>
      <c r="J61" s="35">
        <v>25414179</v>
      </c>
      <c r="K61" s="36">
        <v>2014</v>
      </c>
      <c r="L61" s="33" t="s">
        <v>816</v>
      </c>
      <c r="M61" s="33" t="s">
        <v>785</v>
      </c>
      <c r="N61" s="33" t="s">
        <v>131</v>
      </c>
    </row>
    <row r="62" spans="1:14" ht="126">
      <c r="A62" s="33" t="s">
        <v>598</v>
      </c>
      <c r="B62" s="33"/>
      <c r="C62" s="33" t="s">
        <v>4</v>
      </c>
      <c r="D62" s="34" t="s">
        <v>445</v>
      </c>
      <c r="E62" s="33" t="s">
        <v>444</v>
      </c>
      <c r="F62" s="33"/>
      <c r="G62" s="33" t="s">
        <v>1807</v>
      </c>
      <c r="H62" s="33"/>
      <c r="I62" s="33"/>
      <c r="J62" s="35">
        <v>26517403</v>
      </c>
      <c r="K62" s="36">
        <v>2015</v>
      </c>
      <c r="L62" s="33" t="s">
        <v>798</v>
      </c>
      <c r="M62" s="33" t="s">
        <v>785</v>
      </c>
      <c r="N62" s="33" t="s">
        <v>110</v>
      </c>
    </row>
    <row r="63" spans="1:14" ht="157.5">
      <c r="A63" s="33" t="s">
        <v>598</v>
      </c>
      <c r="B63" s="37"/>
      <c r="C63" s="39" t="s">
        <v>460</v>
      </c>
      <c r="D63" s="34" t="s">
        <v>461</v>
      </c>
      <c r="E63" s="33" t="s">
        <v>462</v>
      </c>
      <c r="F63" s="33" t="s">
        <v>428</v>
      </c>
      <c r="G63" s="33" t="s">
        <v>1807</v>
      </c>
      <c r="H63" s="33"/>
      <c r="I63" s="33"/>
      <c r="J63" s="35">
        <v>26738166</v>
      </c>
      <c r="K63" s="36">
        <v>2015</v>
      </c>
      <c r="L63" s="33" t="s">
        <v>806</v>
      </c>
      <c r="M63" s="33" t="s">
        <v>805</v>
      </c>
      <c r="N63" s="33" t="s">
        <v>120</v>
      </c>
    </row>
    <row r="64" spans="1:14" ht="126">
      <c r="A64" s="33" t="s">
        <v>598</v>
      </c>
      <c r="B64" s="37"/>
      <c r="C64" s="33" t="s">
        <v>56</v>
      </c>
      <c r="D64" s="34" t="s">
        <v>459</v>
      </c>
      <c r="E64" s="33" t="s">
        <v>458</v>
      </c>
      <c r="F64" s="33"/>
      <c r="G64" s="33" t="s">
        <v>1808</v>
      </c>
      <c r="H64" s="33"/>
      <c r="I64" s="33"/>
      <c r="J64" s="38">
        <v>26803289</v>
      </c>
      <c r="K64" s="36">
        <v>2016</v>
      </c>
      <c r="L64" s="33" t="s">
        <v>804</v>
      </c>
      <c r="M64" s="33" t="s">
        <v>803</v>
      </c>
      <c r="N64" s="33" t="s">
        <v>119</v>
      </c>
    </row>
    <row r="65" spans="1:14" ht="157.5">
      <c r="A65" s="33" t="s">
        <v>598</v>
      </c>
      <c r="B65" s="37"/>
      <c r="C65" s="33" t="s">
        <v>64</v>
      </c>
      <c r="D65" s="34" t="s">
        <v>464</v>
      </c>
      <c r="E65" s="33" t="s">
        <v>463</v>
      </c>
      <c r="F65" s="33"/>
      <c r="G65" s="33" t="s">
        <v>1658</v>
      </c>
      <c r="H65" s="33"/>
      <c r="I65" s="33"/>
      <c r="J65" s="35">
        <v>27057752</v>
      </c>
      <c r="K65" s="36">
        <v>2016</v>
      </c>
      <c r="L65" s="33" t="s">
        <v>807</v>
      </c>
      <c r="M65" s="33" t="s">
        <v>789</v>
      </c>
      <c r="N65" s="33" t="s">
        <v>121</v>
      </c>
    </row>
    <row r="66" spans="1:14" ht="157.5">
      <c r="A66" s="33" t="s">
        <v>598</v>
      </c>
      <c r="B66" s="33"/>
      <c r="C66" s="39" t="s">
        <v>9</v>
      </c>
      <c r="D66" s="34" t="s">
        <v>1410</v>
      </c>
      <c r="E66" s="33" t="s">
        <v>471</v>
      </c>
      <c r="F66" s="33"/>
      <c r="G66" s="33" t="s">
        <v>1658</v>
      </c>
      <c r="H66" s="33"/>
      <c r="I66" s="33"/>
      <c r="J66" s="35">
        <v>26963392</v>
      </c>
      <c r="K66" s="36">
        <v>2016</v>
      </c>
      <c r="L66" s="33" t="s">
        <v>808</v>
      </c>
      <c r="M66" s="33" t="s">
        <v>789</v>
      </c>
      <c r="N66" s="33" t="s">
        <v>123</v>
      </c>
    </row>
    <row r="67" spans="1:14" ht="189">
      <c r="A67" s="33" t="s">
        <v>598</v>
      </c>
      <c r="B67" s="37"/>
      <c r="C67" s="33" t="s">
        <v>637</v>
      </c>
      <c r="D67" s="34" t="s">
        <v>1414</v>
      </c>
      <c r="E67" s="33" t="s">
        <v>639</v>
      </c>
      <c r="F67" s="33" t="s">
        <v>499</v>
      </c>
      <c r="G67" s="33" t="s">
        <v>1801</v>
      </c>
      <c r="H67" s="33"/>
      <c r="I67" s="33"/>
      <c r="J67" s="38">
        <v>27641223</v>
      </c>
      <c r="K67" s="36">
        <v>2016</v>
      </c>
      <c r="L67" s="33" t="s">
        <v>818</v>
      </c>
      <c r="M67" s="33" t="s">
        <v>817</v>
      </c>
      <c r="N67" s="33" t="s">
        <v>642</v>
      </c>
    </row>
    <row r="68" spans="1:14" ht="189">
      <c r="A68" s="33" t="s">
        <v>688</v>
      </c>
      <c r="B68" s="33"/>
      <c r="C68" s="33" t="s">
        <v>9</v>
      </c>
      <c r="D68" s="34" t="s">
        <v>657</v>
      </c>
      <c r="E68" s="33" t="s">
        <v>659</v>
      </c>
      <c r="F68" s="33"/>
      <c r="G68" s="33" t="s">
        <v>1791</v>
      </c>
      <c r="H68" s="33"/>
      <c r="I68" s="33"/>
      <c r="J68" s="35">
        <v>27926754</v>
      </c>
      <c r="K68" s="36">
        <v>2016</v>
      </c>
      <c r="L68" s="33" t="s">
        <v>821</v>
      </c>
      <c r="M68" s="33" t="s">
        <v>785</v>
      </c>
      <c r="N68" s="33" t="s">
        <v>658</v>
      </c>
    </row>
    <row r="69" spans="1:14" ht="126">
      <c r="A69" s="33" t="s">
        <v>688</v>
      </c>
      <c r="B69" s="33"/>
      <c r="C69" s="39" t="s">
        <v>9</v>
      </c>
      <c r="D69" s="34" t="s">
        <v>1415</v>
      </c>
      <c r="E69" s="33" t="s">
        <v>689</v>
      </c>
      <c r="F69" s="33"/>
      <c r="G69" s="33" t="s">
        <v>1809</v>
      </c>
      <c r="H69" s="33"/>
      <c r="I69" s="33"/>
      <c r="J69" s="35">
        <v>28068435</v>
      </c>
      <c r="K69" s="36">
        <v>2017</v>
      </c>
      <c r="L69" s="33" t="s">
        <v>819</v>
      </c>
      <c r="M69" s="33" t="s">
        <v>789</v>
      </c>
      <c r="N69" s="33" t="s">
        <v>687</v>
      </c>
    </row>
    <row r="70" spans="1:14" ht="126">
      <c r="A70" s="33" t="s">
        <v>688</v>
      </c>
      <c r="B70" s="37"/>
      <c r="C70" s="33" t="s">
        <v>692</v>
      </c>
      <c r="D70" s="34" t="s">
        <v>691</v>
      </c>
      <c r="E70" s="33" t="s">
        <v>693</v>
      </c>
      <c r="F70" s="33"/>
      <c r="G70" s="33" t="s">
        <v>1810</v>
      </c>
      <c r="H70" s="33"/>
      <c r="I70" s="33"/>
      <c r="J70" s="38">
        <v>27913444</v>
      </c>
      <c r="K70" s="36">
        <v>2017</v>
      </c>
      <c r="L70" s="33" t="s">
        <v>820</v>
      </c>
      <c r="M70" s="33" t="s">
        <v>772</v>
      </c>
      <c r="N70" s="33" t="s">
        <v>690</v>
      </c>
    </row>
    <row r="71" spans="1:14" ht="220.5">
      <c r="A71" s="33" t="s">
        <v>598</v>
      </c>
      <c r="B71" s="37"/>
      <c r="C71" s="33" t="s">
        <v>9</v>
      </c>
      <c r="D71" s="34" t="s">
        <v>1124</v>
      </c>
      <c r="E71" s="33" t="s">
        <v>1123</v>
      </c>
      <c r="F71" s="33"/>
      <c r="G71" s="33" t="s">
        <v>1811</v>
      </c>
      <c r="H71" s="33"/>
      <c r="I71" s="33"/>
      <c r="J71" s="35">
        <v>28687853</v>
      </c>
      <c r="K71" s="36">
        <v>2017</v>
      </c>
      <c r="L71" s="33" t="s">
        <v>1125</v>
      </c>
      <c r="M71" s="33" t="s">
        <v>937</v>
      </c>
      <c r="N71" s="33" t="s">
        <v>1126</v>
      </c>
    </row>
    <row r="72" spans="1:14" ht="126">
      <c r="A72" s="33" t="s">
        <v>1641</v>
      </c>
      <c r="B72" s="33"/>
      <c r="C72" s="33" t="s">
        <v>57</v>
      </c>
      <c r="D72" s="34" t="s">
        <v>1077</v>
      </c>
      <c r="E72" s="33" t="s">
        <v>1076</v>
      </c>
      <c r="F72" s="33"/>
      <c r="G72" s="33" t="s">
        <v>1813</v>
      </c>
      <c r="H72" s="33"/>
      <c r="I72" s="33"/>
      <c r="J72" s="35">
        <v>28525557</v>
      </c>
      <c r="K72" s="36">
        <v>2017</v>
      </c>
      <c r="L72" s="33" t="s">
        <v>1061</v>
      </c>
      <c r="M72" s="33" t="s">
        <v>785</v>
      </c>
      <c r="N72" s="33" t="s">
        <v>1062</v>
      </c>
    </row>
    <row r="73" spans="1:14" ht="189">
      <c r="A73" s="33" t="s">
        <v>598</v>
      </c>
      <c r="B73" s="33"/>
      <c r="C73" s="33" t="s">
        <v>1223</v>
      </c>
      <c r="D73" s="34" t="s">
        <v>1225</v>
      </c>
      <c r="E73" s="33" t="s">
        <v>1224</v>
      </c>
      <c r="F73" s="33"/>
      <c r="G73" s="33" t="s">
        <v>1758</v>
      </c>
      <c r="H73" s="33"/>
      <c r="I73" s="33"/>
      <c r="J73" s="40">
        <v>29360686</v>
      </c>
      <c r="K73" s="41">
        <v>2018</v>
      </c>
      <c r="L73" s="33" t="s">
        <v>1226</v>
      </c>
      <c r="M73" s="33" t="s">
        <v>794</v>
      </c>
      <c r="N73" s="33" t="s">
        <v>1222</v>
      </c>
    </row>
    <row r="74" spans="1:14" ht="252">
      <c r="A74" s="33" t="s">
        <v>688</v>
      </c>
      <c r="B74" s="33"/>
      <c r="C74" s="33" t="s">
        <v>1280</v>
      </c>
      <c r="D74" s="34" t="s">
        <v>1417</v>
      </c>
      <c r="E74" s="33" t="s">
        <v>1281</v>
      </c>
      <c r="F74" s="33"/>
      <c r="G74" s="33" t="s">
        <v>1814</v>
      </c>
      <c r="H74" s="33"/>
      <c r="I74" s="33"/>
      <c r="J74" s="35">
        <v>29853882</v>
      </c>
      <c r="K74" s="36">
        <v>2018</v>
      </c>
      <c r="L74" s="33" t="s">
        <v>1854</v>
      </c>
      <c r="M74" s="33" t="s">
        <v>1278</v>
      </c>
      <c r="N74" s="33" t="s">
        <v>1279</v>
      </c>
    </row>
    <row r="75" spans="1:14" ht="157.5">
      <c r="A75" s="33" t="s">
        <v>688</v>
      </c>
      <c r="B75" s="33"/>
      <c r="C75" s="176" t="s">
        <v>1359</v>
      </c>
      <c r="D75" s="34" t="s">
        <v>1418</v>
      </c>
      <c r="E75" s="33" t="s">
        <v>1360</v>
      </c>
      <c r="F75" s="33"/>
      <c r="G75" s="33" t="s">
        <v>1791</v>
      </c>
      <c r="H75" s="33"/>
      <c r="I75" s="33"/>
      <c r="J75" s="35">
        <v>30245632</v>
      </c>
      <c r="K75" s="36">
        <v>2018</v>
      </c>
      <c r="L75" s="33" t="s">
        <v>1320</v>
      </c>
      <c r="M75" s="33" t="s">
        <v>1321</v>
      </c>
      <c r="N75" s="33" t="s">
        <v>1319</v>
      </c>
    </row>
    <row r="76" spans="1:14" ht="126">
      <c r="A76" s="33" t="s">
        <v>688</v>
      </c>
      <c r="B76" s="33"/>
      <c r="C76" s="33" t="s">
        <v>637</v>
      </c>
      <c r="D76" s="34" t="s">
        <v>1401</v>
      </c>
      <c r="E76" s="33" t="s">
        <v>1352</v>
      </c>
      <c r="F76" s="33" t="s">
        <v>1353</v>
      </c>
      <c r="G76" s="33" t="s">
        <v>1668</v>
      </c>
      <c r="H76" s="33"/>
      <c r="I76" s="33"/>
      <c r="J76" s="35">
        <v>30466082</v>
      </c>
      <c r="K76" s="36">
        <v>2018</v>
      </c>
      <c r="L76" s="33" t="s">
        <v>1340</v>
      </c>
      <c r="M76" s="33" t="s">
        <v>1339</v>
      </c>
      <c r="N76" s="33" t="s">
        <v>1338</v>
      </c>
    </row>
    <row r="77" spans="1:14" ht="157.5">
      <c r="A77" s="33" t="s">
        <v>688</v>
      </c>
      <c r="B77" s="33"/>
      <c r="C77" s="33" t="s">
        <v>56</v>
      </c>
      <c r="D77" s="34" t="s">
        <v>1361</v>
      </c>
      <c r="E77" s="33" t="s">
        <v>1347</v>
      </c>
      <c r="F77" s="33"/>
      <c r="G77" s="33" t="s">
        <v>1802</v>
      </c>
      <c r="H77" s="33" t="s">
        <v>1346</v>
      </c>
      <c r="I77" s="33"/>
      <c r="J77" s="35">
        <v>30481280</v>
      </c>
      <c r="K77" s="36">
        <v>2018</v>
      </c>
      <c r="L77" s="33" t="s">
        <v>1342</v>
      </c>
      <c r="M77" s="33" t="s">
        <v>937</v>
      </c>
      <c r="N77" s="33" t="s">
        <v>1343</v>
      </c>
    </row>
    <row r="78" spans="1:14" ht="126">
      <c r="A78" s="33" t="s">
        <v>688</v>
      </c>
      <c r="B78" s="33"/>
      <c r="C78" s="176" t="s">
        <v>1359</v>
      </c>
      <c r="D78" s="33" t="s">
        <v>1666</v>
      </c>
      <c r="E78" s="33" t="s">
        <v>1500</v>
      </c>
      <c r="F78" s="33"/>
      <c r="G78" s="33" t="s">
        <v>1761</v>
      </c>
      <c r="H78" s="33"/>
      <c r="I78" s="33"/>
      <c r="J78" s="42">
        <v>30551201</v>
      </c>
      <c r="K78" s="36">
        <v>2018</v>
      </c>
      <c r="L78" s="33" t="s">
        <v>1505</v>
      </c>
      <c r="M78" s="33" t="s">
        <v>785</v>
      </c>
      <c r="N78" s="33" t="s">
        <v>1499</v>
      </c>
    </row>
    <row r="79" spans="1:14" ht="157.5">
      <c r="A79" s="33" t="s">
        <v>598</v>
      </c>
      <c r="B79" s="33"/>
      <c r="C79" s="33" t="s">
        <v>9</v>
      </c>
      <c r="D79" s="34" t="s">
        <v>1542</v>
      </c>
      <c r="E79" s="33" t="s">
        <v>1541</v>
      </c>
      <c r="F79" s="33"/>
      <c r="G79" s="33" t="s">
        <v>1658</v>
      </c>
      <c r="H79" s="33"/>
      <c r="I79" s="33"/>
      <c r="J79" s="35">
        <v>31008115</v>
      </c>
      <c r="K79" s="36">
        <v>2019</v>
      </c>
      <c r="L79" s="33" t="s">
        <v>1540</v>
      </c>
      <c r="M79" s="33" t="s">
        <v>1202</v>
      </c>
      <c r="N79" s="33" t="s">
        <v>1662</v>
      </c>
    </row>
    <row r="80" spans="1:14" ht="157.5">
      <c r="A80" s="33" t="s">
        <v>598</v>
      </c>
      <c r="B80" s="33"/>
      <c r="C80" s="176"/>
      <c r="D80" s="33" t="s">
        <v>1592</v>
      </c>
      <c r="E80" s="33" t="s">
        <v>1582</v>
      </c>
      <c r="F80" s="33"/>
      <c r="G80" s="33" t="s">
        <v>1676</v>
      </c>
      <c r="H80" s="33"/>
      <c r="I80" s="33"/>
      <c r="J80" s="42">
        <v>31198895</v>
      </c>
      <c r="K80" s="36">
        <v>2019</v>
      </c>
      <c r="L80" s="33" t="s">
        <v>1593</v>
      </c>
      <c r="M80" s="33" t="s">
        <v>1594</v>
      </c>
      <c r="N80" s="33" t="s">
        <v>1595</v>
      </c>
    </row>
    <row r="81" spans="1:14" ht="220.5">
      <c r="A81" s="33" t="s">
        <v>598</v>
      </c>
      <c r="B81" s="33"/>
      <c r="C81" s="33" t="s">
        <v>1614</v>
      </c>
      <c r="D81" s="34" t="s">
        <v>1615</v>
      </c>
      <c r="E81" s="33" t="s">
        <v>1619</v>
      </c>
      <c r="F81" s="33"/>
      <c r="G81" s="33" t="s">
        <v>1815</v>
      </c>
      <c r="H81" s="33"/>
      <c r="I81" s="33"/>
      <c r="J81" s="35">
        <v>31382617</v>
      </c>
      <c r="K81" s="36">
        <v>2019</v>
      </c>
      <c r="L81" s="33" t="s">
        <v>1616</v>
      </c>
      <c r="M81" s="33" t="s">
        <v>1617</v>
      </c>
      <c r="N81" s="33" t="s">
        <v>1618</v>
      </c>
    </row>
    <row r="82" spans="1:14" ht="252">
      <c r="A82" s="33" t="s">
        <v>1947</v>
      </c>
      <c r="B82" s="33"/>
      <c r="C82" s="33"/>
      <c r="D82" s="34" t="s">
        <v>1948</v>
      </c>
      <c r="E82" s="33" t="s">
        <v>1949</v>
      </c>
      <c r="F82" s="33" t="s">
        <v>1950</v>
      </c>
      <c r="G82" s="33" t="s">
        <v>1951</v>
      </c>
      <c r="H82" s="33" t="s">
        <v>1952</v>
      </c>
      <c r="I82" s="33" t="s">
        <v>1953</v>
      </c>
      <c r="J82" s="35">
        <v>32180131</v>
      </c>
      <c r="K82" s="36">
        <v>2020</v>
      </c>
      <c r="L82" s="33" t="s">
        <v>1954</v>
      </c>
      <c r="M82" s="33" t="s">
        <v>1955</v>
      </c>
      <c r="N82" s="33" t="s">
        <v>1956</v>
      </c>
    </row>
    <row r="83" spans="1:14" ht="189">
      <c r="A83" s="33" t="s">
        <v>598</v>
      </c>
      <c r="B83" s="33"/>
      <c r="C83" s="33" t="s">
        <v>3</v>
      </c>
      <c r="D83" s="34" t="s">
        <v>2056</v>
      </c>
      <c r="E83" s="33" t="s">
        <v>2053</v>
      </c>
      <c r="F83" s="33"/>
      <c r="G83" s="33" t="s">
        <v>1863</v>
      </c>
      <c r="H83" s="33" t="s">
        <v>401</v>
      </c>
      <c r="I83" s="33"/>
      <c r="J83" s="35">
        <v>32492109</v>
      </c>
      <c r="K83" s="36">
        <v>2020</v>
      </c>
      <c r="L83" s="33" t="s">
        <v>2054</v>
      </c>
      <c r="M83" s="33" t="s">
        <v>1925</v>
      </c>
      <c r="N83" s="33" t="s">
        <v>2055</v>
      </c>
    </row>
    <row r="84" spans="1:14" ht="126">
      <c r="A84" s="33" t="s">
        <v>598</v>
      </c>
      <c r="B84" s="33"/>
      <c r="C84" s="33" t="s">
        <v>57</v>
      </c>
      <c r="D84" s="34" t="s">
        <v>2191</v>
      </c>
      <c r="E84" s="33" t="s">
        <v>2196</v>
      </c>
      <c r="F84" s="33" t="s">
        <v>2192</v>
      </c>
      <c r="G84" s="33" t="s">
        <v>1658</v>
      </c>
      <c r="H84" s="33" t="s">
        <v>2193</v>
      </c>
      <c r="I84" s="33"/>
      <c r="J84" s="35">
        <v>33633255</v>
      </c>
      <c r="K84" s="36">
        <v>2021</v>
      </c>
      <c r="L84" s="33" t="s">
        <v>2194</v>
      </c>
      <c r="M84" s="33" t="s">
        <v>2026</v>
      </c>
      <c r="N84" s="33" t="s">
        <v>2195</v>
      </c>
    </row>
    <row r="85" spans="1:14" ht="157.5">
      <c r="A85" s="33" t="s">
        <v>598</v>
      </c>
      <c r="B85" s="33"/>
      <c r="C85" s="33" t="s">
        <v>57</v>
      </c>
      <c r="D85" s="34" t="s">
        <v>2237</v>
      </c>
      <c r="E85" s="33" t="s">
        <v>2238</v>
      </c>
      <c r="F85" s="33"/>
      <c r="G85" s="33" t="s">
        <v>1863</v>
      </c>
      <c r="H85" s="33"/>
      <c r="I85" s="33" t="s">
        <v>2239</v>
      </c>
      <c r="J85" s="35">
        <v>34084228</v>
      </c>
      <c r="K85" s="36">
        <v>2021</v>
      </c>
      <c r="L85" s="33" t="s">
        <v>2240</v>
      </c>
      <c r="M85" s="33" t="s">
        <v>2241</v>
      </c>
      <c r="N85" s="33" t="s">
        <v>2242</v>
      </c>
    </row>
    <row r="86" spans="1:14" ht="220.5">
      <c r="A86" s="33" t="s">
        <v>2485</v>
      </c>
      <c r="B86" s="33"/>
      <c r="C86" s="33"/>
      <c r="D86" s="34" t="s">
        <v>2528</v>
      </c>
      <c r="E86" s="33"/>
      <c r="F86" s="33" t="s">
        <v>26</v>
      </c>
      <c r="G86" s="33" t="s">
        <v>2529</v>
      </c>
      <c r="H86" s="33"/>
      <c r="I86" s="33"/>
      <c r="J86" s="35">
        <v>34987198</v>
      </c>
      <c r="K86" s="36">
        <v>2021</v>
      </c>
      <c r="L86" s="33" t="s">
        <v>2530</v>
      </c>
      <c r="M86" s="33" t="s">
        <v>2531</v>
      </c>
      <c r="N86" s="33" t="s">
        <v>2532</v>
      </c>
    </row>
    <row r="87" spans="1:14" ht="409.5">
      <c r="A87" s="33" t="s">
        <v>2478</v>
      </c>
      <c r="B87" s="33"/>
      <c r="C87" s="33" t="s">
        <v>2334</v>
      </c>
      <c r="D87" s="34" t="s">
        <v>2479</v>
      </c>
      <c r="E87" s="33" t="s">
        <v>2480</v>
      </c>
      <c r="F87" s="33"/>
      <c r="G87" s="33" t="s">
        <v>2481</v>
      </c>
      <c r="H87" s="33" t="s">
        <v>2183</v>
      </c>
      <c r="I87" s="33"/>
      <c r="J87" s="35">
        <v>35097129</v>
      </c>
      <c r="K87" s="36">
        <v>2022</v>
      </c>
      <c r="L87" s="33" t="s">
        <v>2482</v>
      </c>
      <c r="M87" s="33" t="s">
        <v>2483</v>
      </c>
      <c r="N87" s="33" t="s">
        <v>2484</v>
      </c>
    </row>
    <row r="88" spans="1:14" ht="157.5">
      <c r="A88" s="33" t="s">
        <v>2485</v>
      </c>
      <c r="B88" s="33"/>
      <c r="C88" s="33" t="s">
        <v>2486</v>
      </c>
      <c r="D88" s="34" t="s">
        <v>2487</v>
      </c>
      <c r="E88" s="33" t="s">
        <v>2117</v>
      </c>
      <c r="F88" s="33"/>
      <c r="G88" s="33" t="s">
        <v>2488</v>
      </c>
      <c r="H88" s="33"/>
      <c r="I88" s="33"/>
      <c r="J88" s="35">
        <v>35199620</v>
      </c>
      <c r="K88" s="36">
        <v>2022</v>
      </c>
      <c r="L88" s="33" t="s">
        <v>2489</v>
      </c>
      <c r="M88" s="33" t="s">
        <v>2490</v>
      </c>
      <c r="N88" s="33" t="s">
        <v>2491</v>
      </c>
    </row>
    <row r="89" spans="1:14" ht="189">
      <c r="A89" s="33" t="s">
        <v>2485</v>
      </c>
      <c r="B89" s="33"/>
      <c r="C89" s="33" t="s">
        <v>2552</v>
      </c>
      <c r="D89" s="34" t="s">
        <v>2553</v>
      </c>
      <c r="E89" s="33" t="s">
        <v>2554</v>
      </c>
      <c r="F89" s="33" t="s">
        <v>2555</v>
      </c>
      <c r="G89" s="33" t="s">
        <v>2556</v>
      </c>
      <c r="H89" s="33"/>
      <c r="I89" s="33"/>
      <c r="J89" s="35">
        <v>35938881</v>
      </c>
      <c r="K89" s="36">
        <v>2022</v>
      </c>
      <c r="L89" s="33" t="s">
        <v>2557</v>
      </c>
      <c r="M89" s="33" t="s">
        <v>2558</v>
      </c>
      <c r="N89" s="33" t="s">
        <v>2559</v>
      </c>
    </row>
    <row r="90" spans="1:14" ht="283.5">
      <c r="A90" s="33" t="s">
        <v>2724</v>
      </c>
      <c r="B90" s="33"/>
      <c r="C90" s="33" t="s">
        <v>2725</v>
      </c>
      <c r="D90" s="34" t="s">
        <v>2726</v>
      </c>
      <c r="E90" s="33" t="s">
        <v>2727</v>
      </c>
      <c r="F90" s="33"/>
      <c r="G90" s="33" t="s">
        <v>2728</v>
      </c>
      <c r="H90" s="33"/>
      <c r="I90" s="33"/>
      <c r="J90" s="35">
        <v>36126103</v>
      </c>
      <c r="K90" s="36">
        <v>2022</v>
      </c>
      <c r="L90" s="33" t="s">
        <v>2729</v>
      </c>
      <c r="M90" s="33" t="s">
        <v>1139</v>
      </c>
      <c r="N90" s="33" t="s">
        <v>2730</v>
      </c>
    </row>
    <row r="91" spans="1:14" ht="126">
      <c r="A91" s="33" t="s">
        <v>2485</v>
      </c>
      <c r="B91" s="33"/>
      <c r="C91" s="33"/>
      <c r="D91" s="34" t="s">
        <v>2874</v>
      </c>
      <c r="E91" s="33" t="s">
        <v>2875</v>
      </c>
      <c r="F91" s="33" t="s">
        <v>2876</v>
      </c>
      <c r="G91" s="33" t="s">
        <v>2877</v>
      </c>
      <c r="H91" s="33"/>
      <c r="I91" s="33"/>
      <c r="J91" s="35">
        <v>37568876</v>
      </c>
      <c r="K91" s="36">
        <v>2023</v>
      </c>
      <c r="L91" s="33" t="s">
        <v>2878</v>
      </c>
      <c r="M91" s="33" t="s">
        <v>2839</v>
      </c>
      <c r="N91" s="33" t="s">
        <v>2879</v>
      </c>
    </row>
    <row r="92" spans="1:14" ht="220.5">
      <c r="A92" s="33" t="s">
        <v>1241</v>
      </c>
      <c r="B92" s="33"/>
      <c r="C92" s="33" t="s">
        <v>2472</v>
      </c>
      <c r="D92" s="34" t="s">
        <v>2473</v>
      </c>
      <c r="E92" s="33" t="s">
        <v>2474</v>
      </c>
      <c r="F92" s="33"/>
      <c r="G92" s="33" t="s">
        <v>2475</v>
      </c>
      <c r="H92" s="33"/>
      <c r="I92" s="33"/>
      <c r="J92" s="35">
        <v>35372411</v>
      </c>
      <c r="K92" s="36">
        <v>2022</v>
      </c>
      <c r="L92" s="33" t="s">
        <v>2476</v>
      </c>
      <c r="M92" s="33" t="s">
        <v>2453</v>
      </c>
      <c r="N92" s="33" t="s">
        <v>2477</v>
      </c>
    </row>
    <row r="93" spans="1:14" ht="220.5">
      <c r="A93" s="33" t="s">
        <v>2749</v>
      </c>
      <c r="B93" s="33"/>
      <c r="C93" s="33" t="s">
        <v>2334</v>
      </c>
      <c r="D93" s="34" t="s">
        <v>2750</v>
      </c>
      <c r="E93" s="33" t="s">
        <v>2751</v>
      </c>
      <c r="F93" s="33" t="s">
        <v>2752</v>
      </c>
      <c r="G93" s="33" t="s">
        <v>1658</v>
      </c>
      <c r="H93" s="33"/>
      <c r="I93" s="33" t="s">
        <v>2753</v>
      </c>
      <c r="J93" s="35">
        <v>36009472</v>
      </c>
      <c r="K93" s="36">
        <v>2022</v>
      </c>
      <c r="L93" s="33" t="s">
        <v>2754</v>
      </c>
      <c r="M93" s="33" t="s">
        <v>2755</v>
      </c>
      <c r="N93" s="33" t="s">
        <v>2756</v>
      </c>
    </row>
    <row r="94" spans="1:14" ht="220.5">
      <c r="A94" s="33" t="s">
        <v>2769</v>
      </c>
      <c r="B94" s="33"/>
      <c r="C94" s="33" t="s">
        <v>57</v>
      </c>
      <c r="D94" s="34" t="s">
        <v>2770</v>
      </c>
      <c r="E94" s="33" t="s">
        <v>2771</v>
      </c>
      <c r="F94" s="33"/>
      <c r="G94" s="33" t="s">
        <v>1658</v>
      </c>
      <c r="H94" s="33"/>
      <c r="I94" s="33"/>
      <c r="J94" s="35">
        <v>36836781</v>
      </c>
      <c r="K94" s="36">
        <v>2023</v>
      </c>
      <c r="L94" s="33" t="s">
        <v>2772</v>
      </c>
      <c r="M94" s="33" t="s">
        <v>2773</v>
      </c>
      <c r="N94" s="33" t="s">
        <v>2774</v>
      </c>
    </row>
    <row r="95" spans="1:14" ht="220.5">
      <c r="A95" s="33" t="s">
        <v>2827</v>
      </c>
      <c r="B95" s="33"/>
      <c r="C95" s="33" t="s">
        <v>2828</v>
      </c>
      <c r="D95" s="34" t="s">
        <v>2829</v>
      </c>
      <c r="E95" s="33" t="s">
        <v>2830</v>
      </c>
      <c r="F95" s="33" t="s">
        <v>2831</v>
      </c>
      <c r="G95" s="33" t="s">
        <v>1658</v>
      </c>
      <c r="H95" s="33"/>
      <c r="I95" s="33"/>
      <c r="J95" s="35">
        <v>37227747</v>
      </c>
      <c r="K95" s="36">
        <v>2023</v>
      </c>
      <c r="L95" s="33" t="s">
        <v>2832</v>
      </c>
      <c r="M95" s="33" t="s">
        <v>2833</v>
      </c>
      <c r="N95" s="33" t="s">
        <v>2834</v>
      </c>
    </row>
    <row r="96" spans="1:14" ht="283.5">
      <c r="A96" s="33" t="s">
        <v>1129</v>
      </c>
      <c r="B96" s="33"/>
      <c r="C96" s="33" t="s">
        <v>56</v>
      </c>
      <c r="D96" s="34" t="s">
        <v>1422</v>
      </c>
      <c r="E96" s="33" t="s">
        <v>1130</v>
      </c>
      <c r="F96" s="33"/>
      <c r="G96" s="33" t="s">
        <v>1658</v>
      </c>
      <c r="H96" s="33"/>
      <c r="I96" s="33" t="s">
        <v>1131</v>
      </c>
      <c r="J96" s="35">
        <v>28647890</v>
      </c>
      <c r="K96" s="36">
        <v>2017</v>
      </c>
      <c r="L96" s="33" t="s">
        <v>1132</v>
      </c>
      <c r="M96" s="33" t="s">
        <v>1128</v>
      </c>
      <c r="N96" s="33" t="s">
        <v>1127</v>
      </c>
    </row>
    <row r="97" spans="1:14" ht="220.5">
      <c r="A97" s="33" t="s">
        <v>1642</v>
      </c>
      <c r="B97" s="33"/>
      <c r="C97" s="33" t="s">
        <v>56</v>
      </c>
      <c r="D97" s="34" t="s">
        <v>1093</v>
      </c>
      <c r="E97" s="33" t="s">
        <v>1092</v>
      </c>
      <c r="F97" s="33"/>
      <c r="G97" s="33" t="s">
        <v>1658</v>
      </c>
      <c r="H97" s="33"/>
      <c r="I97" s="33" t="s">
        <v>1091</v>
      </c>
      <c r="J97" s="35">
        <v>28554698</v>
      </c>
      <c r="K97" s="36">
        <v>2017</v>
      </c>
      <c r="L97" s="33" t="s">
        <v>1090</v>
      </c>
      <c r="M97" s="33" t="s">
        <v>1089</v>
      </c>
      <c r="N97" s="33" t="s">
        <v>1088</v>
      </c>
    </row>
    <row r="98" spans="1:14" ht="189">
      <c r="A98" s="33" t="s">
        <v>1129</v>
      </c>
      <c r="B98" s="33"/>
      <c r="C98" s="33" t="s">
        <v>57</v>
      </c>
      <c r="D98" s="34" t="s">
        <v>1765</v>
      </c>
      <c r="E98" s="33" t="s">
        <v>1766</v>
      </c>
      <c r="F98" s="33"/>
      <c r="G98" s="33" t="s">
        <v>1658</v>
      </c>
      <c r="H98" s="33"/>
      <c r="I98" s="33"/>
      <c r="J98" s="35">
        <v>31546506</v>
      </c>
      <c r="K98" s="36">
        <v>2019</v>
      </c>
      <c r="L98" s="33" t="s">
        <v>1767</v>
      </c>
      <c r="M98" s="33" t="s">
        <v>1768</v>
      </c>
      <c r="N98" s="33" t="s">
        <v>1769</v>
      </c>
    </row>
    <row r="99" spans="1:14" ht="157.5">
      <c r="A99" s="33" t="s">
        <v>1129</v>
      </c>
      <c r="B99" s="33"/>
      <c r="C99" s="33" t="s">
        <v>57</v>
      </c>
      <c r="D99" s="34" t="s">
        <v>2068</v>
      </c>
      <c r="E99" s="33" t="s">
        <v>2069</v>
      </c>
      <c r="F99" s="33"/>
      <c r="G99" s="33" t="s">
        <v>1658</v>
      </c>
      <c r="H99" s="33"/>
      <c r="I99" s="33"/>
      <c r="J99" s="35">
        <v>32494923</v>
      </c>
      <c r="K99" s="36">
        <v>2020</v>
      </c>
      <c r="L99" s="33" t="s">
        <v>2070</v>
      </c>
      <c r="M99" s="33" t="s">
        <v>2071</v>
      </c>
      <c r="N99" s="33" t="s">
        <v>2072</v>
      </c>
    </row>
    <row r="100" spans="1:14" ht="126">
      <c r="A100" s="33" t="s">
        <v>1129</v>
      </c>
      <c r="B100" s="33"/>
      <c r="C100" s="33" t="s">
        <v>57</v>
      </c>
      <c r="D100" s="34" t="s">
        <v>2121</v>
      </c>
      <c r="E100" s="33" t="s">
        <v>2122</v>
      </c>
      <c r="F100" s="33"/>
      <c r="G100" s="33" t="s">
        <v>1668</v>
      </c>
      <c r="H100" s="33"/>
      <c r="I100" s="33"/>
      <c r="J100" s="35">
        <v>32840289</v>
      </c>
      <c r="K100" s="36">
        <v>2020</v>
      </c>
      <c r="L100" s="33" t="s">
        <v>2123</v>
      </c>
      <c r="M100" s="33" t="s">
        <v>2124</v>
      </c>
      <c r="N100" s="33" t="s">
        <v>2125</v>
      </c>
    </row>
    <row r="101" spans="1:14" ht="283.5">
      <c r="A101" s="33" t="s">
        <v>2310</v>
      </c>
      <c r="B101" s="33"/>
      <c r="C101" s="33" t="s">
        <v>57</v>
      </c>
      <c r="D101" s="34" t="s">
        <v>2303</v>
      </c>
      <c r="E101" s="33" t="s">
        <v>2304</v>
      </c>
      <c r="F101" s="33" t="s">
        <v>2305</v>
      </c>
      <c r="G101" s="33"/>
      <c r="H101" s="33"/>
      <c r="I101" s="33" t="s">
        <v>2306</v>
      </c>
      <c r="J101" s="35">
        <v>33778028</v>
      </c>
      <c r="K101" s="36">
        <v>2021</v>
      </c>
      <c r="L101" s="33" t="s">
        <v>2307</v>
      </c>
      <c r="M101" s="33" t="s">
        <v>2308</v>
      </c>
      <c r="N101" s="33" t="s">
        <v>2309</v>
      </c>
    </row>
    <row r="102" spans="1:14" ht="220.5">
      <c r="A102" s="33" t="s">
        <v>2668</v>
      </c>
      <c r="B102" s="33"/>
      <c r="C102" s="33" t="s">
        <v>2669</v>
      </c>
      <c r="D102" s="34" t="s">
        <v>2670</v>
      </c>
      <c r="E102" s="33" t="s">
        <v>2671</v>
      </c>
      <c r="F102" s="33"/>
      <c r="G102" s="33" t="s">
        <v>2672</v>
      </c>
      <c r="H102" s="33"/>
      <c r="I102" s="33"/>
      <c r="J102" s="35">
        <v>36498540</v>
      </c>
      <c r="K102" s="36">
        <v>2022</v>
      </c>
      <c r="L102" s="33" t="s">
        <v>2673</v>
      </c>
      <c r="M102" s="33" t="s">
        <v>2674</v>
      </c>
      <c r="N102" s="33" t="s">
        <v>2675</v>
      </c>
    </row>
    <row r="103" spans="1:14" ht="157.5">
      <c r="A103" s="33" t="s">
        <v>99</v>
      </c>
      <c r="B103" s="33"/>
      <c r="C103" s="33" t="s">
        <v>56</v>
      </c>
      <c r="D103" s="34" t="s">
        <v>763</v>
      </c>
      <c r="E103" s="33" t="s">
        <v>764</v>
      </c>
      <c r="F103" s="33" t="s">
        <v>416</v>
      </c>
      <c r="G103" s="33" t="s">
        <v>1757</v>
      </c>
      <c r="H103" s="33"/>
      <c r="I103" s="33"/>
      <c r="J103" s="35">
        <v>21721269</v>
      </c>
      <c r="K103" s="36">
        <v>2011</v>
      </c>
      <c r="L103" s="33" t="s">
        <v>842</v>
      </c>
      <c r="M103" s="33" t="s">
        <v>822</v>
      </c>
      <c r="N103" s="33" t="s">
        <v>762</v>
      </c>
    </row>
    <row r="104" spans="1:14" ht="126">
      <c r="A104" s="34" t="s">
        <v>99</v>
      </c>
      <c r="B104" s="34"/>
      <c r="C104" s="33" t="s">
        <v>58</v>
      </c>
      <c r="D104" s="34" t="s">
        <v>486</v>
      </c>
      <c r="E104" s="33" t="s">
        <v>458</v>
      </c>
      <c r="F104" s="33"/>
      <c r="G104" s="33" t="s">
        <v>14</v>
      </c>
      <c r="H104" s="33"/>
      <c r="I104" s="33"/>
      <c r="J104" s="35">
        <v>25336903</v>
      </c>
      <c r="K104" s="36">
        <v>2014</v>
      </c>
      <c r="L104" s="33" t="s">
        <v>838</v>
      </c>
      <c r="M104" s="33" t="s">
        <v>837</v>
      </c>
      <c r="N104" s="33" t="s">
        <v>115</v>
      </c>
    </row>
    <row r="105" spans="1:14" ht="157.5">
      <c r="A105" s="34" t="s">
        <v>99</v>
      </c>
      <c r="B105" s="34"/>
      <c r="C105" s="33" t="s">
        <v>56</v>
      </c>
      <c r="D105" s="34" t="s">
        <v>417</v>
      </c>
      <c r="E105" s="33" t="s">
        <v>79</v>
      </c>
      <c r="F105" s="33" t="s">
        <v>479</v>
      </c>
      <c r="G105" s="33" t="s">
        <v>1794</v>
      </c>
      <c r="H105" s="33"/>
      <c r="I105" s="33"/>
      <c r="J105" s="35">
        <v>24761299</v>
      </c>
      <c r="K105" s="36">
        <v>2014</v>
      </c>
      <c r="L105" s="33" t="s">
        <v>784</v>
      </c>
      <c r="M105" s="33" t="s">
        <v>779</v>
      </c>
      <c r="N105" s="33" t="s">
        <v>130</v>
      </c>
    </row>
    <row r="106" spans="1:14" ht="189">
      <c r="A106" s="34" t="s">
        <v>99</v>
      </c>
      <c r="B106" s="34"/>
      <c r="C106" s="33" t="s">
        <v>56</v>
      </c>
      <c r="D106" s="34" t="s">
        <v>475</v>
      </c>
      <c r="E106" s="33" t="s">
        <v>79</v>
      </c>
      <c r="F106" s="33" t="s">
        <v>416</v>
      </c>
      <c r="G106" s="33" t="s">
        <v>1816</v>
      </c>
      <c r="H106" s="33"/>
      <c r="I106" s="33"/>
      <c r="J106" s="35">
        <v>25414179</v>
      </c>
      <c r="K106" s="36">
        <v>2014</v>
      </c>
      <c r="L106" s="33" t="s">
        <v>1420</v>
      </c>
      <c r="M106" s="33" t="s">
        <v>785</v>
      </c>
      <c r="N106" s="33" t="s">
        <v>131</v>
      </c>
    </row>
    <row r="107" spans="1:14" ht="252">
      <c r="A107" s="34" t="s">
        <v>99</v>
      </c>
      <c r="B107" s="34"/>
      <c r="C107" s="33" t="s">
        <v>58</v>
      </c>
      <c r="D107" s="34" t="s">
        <v>1421</v>
      </c>
      <c r="E107" s="33" t="s">
        <v>293</v>
      </c>
      <c r="F107" s="33"/>
      <c r="G107" s="33" t="s">
        <v>1658</v>
      </c>
      <c r="H107" s="33"/>
      <c r="I107" s="33"/>
      <c r="J107" s="35">
        <v>24406779</v>
      </c>
      <c r="K107" s="36">
        <v>2014</v>
      </c>
      <c r="L107" s="33" t="s">
        <v>841</v>
      </c>
      <c r="M107" s="33" t="s">
        <v>832</v>
      </c>
      <c r="N107" s="33" t="s">
        <v>294</v>
      </c>
    </row>
    <row r="108" spans="1:14" ht="126">
      <c r="A108" s="34" t="s">
        <v>99</v>
      </c>
      <c r="B108" s="34"/>
      <c r="C108" s="33" t="s">
        <v>57</v>
      </c>
      <c r="D108" s="34" t="s">
        <v>485</v>
      </c>
      <c r="E108" s="33" t="s">
        <v>484</v>
      </c>
      <c r="F108" s="33"/>
      <c r="G108" s="33" t="s">
        <v>14</v>
      </c>
      <c r="H108" s="33"/>
      <c r="I108" s="33"/>
      <c r="J108" s="35">
        <v>26192115</v>
      </c>
      <c r="K108" s="36">
        <v>2015</v>
      </c>
      <c r="L108" s="33" t="s">
        <v>836</v>
      </c>
      <c r="M108" s="33" t="s">
        <v>817</v>
      </c>
      <c r="N108" s="33" t="s">
        <v>135</v>
      </c>
    </row>
    <row r="109" spans="1:14" ht="189">
      <c r="A109" s="34" t="s">
        <v>99</v>
      </c>
      <c r="B109" s="34"/>
      <c r="C109" s="33" t="s">
        <v>69</v>
      </c>
      <c r="D109" s="34" t="s">
        <v>490</v>
      </c>
      <c r="E109" s="33" t="s">
        <v>468</v>
      </c>
      <c r="F109" s="33" t="s">
        <v>416</v>
      </c>
      <c r="G109" s="33" t="s">
        <v>1658</v>
      </c>
      <c r="H109" s="33"/>
      <c r="I109" s="33"/>
      <c r="J109" s="35">
        <v>25997175</v>
      </c>
      <c r="K109" s="36">
        <v>2015</v>
      </c>
      <c r="L109" s="33" t="s">
        <v>826</v>
      </c>
      <c r="M109" s="33" t="s">
        <v>825</v>
      </c>
      <c r="N109" s="33" t="s">
        <v>137</v>
      </c>
    </row>
    <row r="110" spans="1:14" ht="126">
      <c r="A110" s="34" t="s">
        <v>99</v>
      </c>
      <c r="B110" s="34"/>
      <c r="C110" s="33" t="s">
        <v>290</v>
      </c>
      <c r="D110" s="34" t="s">
        <v>481</v>
      </c>
      <c r="E110" s="33" t="s">
        <v>480</v>
      </c>
      <c r="F110" s="33" t="s">
        <v>416</v>
      </c>
      <c r="G110" s="33" t="s">
        <v>1658</v>
      </c>
      <c r="H110" s="33"/>
      <c r="I110" s="33"/>
      <c r="J110" s="35">
        <v>27065002</v>
      </c>
      <c r="K110" s="36">
        <v>2016</v>
      </c>
      <c r="L110" s="33" t="s">
        <v>833</v>
      </c>
      <c r="M110" s="33" t="s">
        <v>832</v>
      </c>
      <c r="N110" s="33" t="s">
        <v>133</v>
      </c>
    </row>
    <row r="111" spans="1:14" ht="315">
      <c r="A111" s="34" t="s">
        <v>99</v>
      </c>
      <c r="B111" s="34"/>
      <c r="C111" s="33" t="s">
        <v>56</v>
      </c>
      <c r="D111" s="34" t="s">
        <v>483</v>
      </c>
      <c r="E111" s="33" t="s">
        <v>482</v>
      </c>
      <c r="F111" s="33"/>
      <c r="G111" s="33" t="s">
        <v>1663</v>
      </c>
      <c r="H111" s="33"/>
      <c r="I111" s="33"/>
      <c r="J111" s="35">
        <v>27009576</v>
      </c>
      <c r="K111" s="36">
        <v>2016</v>
      </c>
      <c r="L111" s="33" t="s">
        <v>835</v>
      </c>
      <c r="M111" s="33" t="s">
        <v>834</v>
      </c>
      <c r="N111" s="33" t="s">
        <v>134</v>
      </c>
    </row>
    <row r="112" spans="1:14" ht="283.5">
      <c r="A112" s="34" t="s">
        <v>99</v>
      </c>
      <c r="B112" s="34"/>
      <c r="C112" s="33" t="s">
        <v>58</v>
      </c>
      <c r="D112" s="34" t="s">
        <v>1419</v>
      </c>
      <c r="E112" s="33" t="s">
        <v>487</v>
      </c>
      <c r="F112" s="33"/>
      <c r="G112" s="33" t="s">
        <v>1812</v>
      </c>
      <c r="H112" s="33"/>
      <c r="I112" s="33"/>
      <c r="J112" s="35">
        <v>27617182</v>
      </c>
      <c r="K112" s="36">
        <v>2016</v>
      </c>
      <c r="L112" s="33" t="s">
        <v>840</v>
      </c>
      <c r="M112" s="33" t="s">
        <v>839</v>
      </c>
      <c r="N112" s="33" t="s">
        <v>136</v>
      </c>
    </row>
    <row r="113" spans="1:14" ht="189">
      <c r="A113" s="33" t="s">
        <v>99</v>
      </c>
      <c r="B113" s="33"/>
      <c r="C113" s="33" t="s">
        <v>637</v>
      </c>
      <c r="D113" s="34" t="s">
        <v>1390</v>
      </c>
      <c r="E113" s="33" t="s">
        <v>641</v>
      </c>
      <c r="F113" s="33" t="s">
        <v>499</v>
      </c>
      <c r="G113" s="33" t="s">
        <v>1671</v>
      </c>
      <c r="H113" s="33"/>
      <c r="I113" s="33"/>
      <c r="J113" s="35">
        <v>27641223</v>
      </c>
      <c r="K113" s="36">
        <v>2016</v>
      </c>
      <c r="L113" s="33" t="s">
        <v>818</v>
      </c>
      <c r="M113" s="33" t="s">
        <v>817</v>
      </c>
      <c r="N113" s="33" t="s">
        <v>642</v>
      </c>
    </row>
    <row r="114" spans="1:14" ht="157.5">
      <c r="A114" s="33" t="s">
        <v>99</v>
      </c>
      <c r="B114" s="33"/>
      <c r="C114" s="33"/>
      <c r="D114" s="34" t="s">
        <v>2533</v>
      </c>
      <c r="E114" s="33"/>
      <c r="F114" s="33" t="s">
        <v>26</v>
      </c>
      <c r="G114" s="33" t="s">
        <v>2534</v>
      </c>
      <c r="H114" s="33"/>
      <c r="I114" s="33"/>
      <c r="J114" s="35">
        <v>35046380</v>
      </c>
      <c r="K114" s="36">
        <v>2022</v>
      </c>
      <c r="L114" s="33" t="s">
        <v>2535</v>
      </c>
      <c r="M114" s="33" t="s">
        <v>2536</v>
      </c>
      <c r="N114" s="33" t="s">
        <v>2537</v>
      </c>
    </row>
    <row r="115" spans="1:14" ht="189">
      <c r="A115" s="33" t="s">
        <v>638</v>
      </c>
      <c r="B115" s="33"/>
      <c r="C115" s="33" t="s">
        <v>637</v>
      </c>
      <c r="D115" s="34" t="s">
        <v>1390</v>
      </c>
      <c r="E115" s="33" t="s">
        <v>641</v>
      </c>
      <c r="F115" s="33" t="s">
        <v>499</v>
      </c>
      <c r="G115" s="33" t="s">
        <v>1671</v>
      </c>
      <c r="H115" s="33"/>
      <c r="I115" s="33"/>
      <c r="J115" s="35">
        <v>27641223</v>
      </c>
      <c r="K115" s="36">
        <v>2016</v>
      </c>
      <c r="L115" s="33" t="s">
        <v>1423</v>
      </c>
      <c r="M115" s="33" t="s">
        <v>817</v>
      </c>
      <c r="N115" s="33" t="s">
        <v>642</v>
      </c>
    </row>
    <row r="116" spans="1:14" ht="126">
      <c r="A116" s="33" t="s">
        <v>2367</v>
      </c>
      <c r="B116" s="33"/>
      <c r="C116" s="33" t="s">
        <v>2368</v>
      </c>
      <c r="D116" s="34" t="s">
        <v>2369</v>
      </c>
      <c r="E116" s="33" t="s">
        <v>2117</v>
      </c>
      <c r="F116" s="33" t="s">
        <v>1232</v>
      </c>
      <c r="G116" s="33" t="s">
        <v>2370</v>
      </c>
      <c r="H116" s="33"/>
      <c r="I116" s="33" t="s">
        <v>2371</v>
      </c>
      <c r="J116" s="35">
        <v>34401603</v>
      </c>
      <c r="K116" s="36">
        <v>2021</v>
      </c>
      <c r="L116" s="33" t="s">
        <v>2372</v>
      </c>
      <c r="M116" s="33" t="s">
        <v>2044</v>
      </c>
      <c r="N116" s="33" t="s">
        <v>2373</v>
      </c>
    </row>
    <row r="117" spans="1:14" ht="126">
      <c r="A117" s="33" t="s">
        <v>2367</v>
      </c>
      <c r="B117" s="33"/>
      <c r="C117" s="33" t="s">
        <v>2492</v>
      </c>
      <c r="D117" s="34" t="s">
        <v>2493</v>
      </c>
      <c r="E117" s="33" t="s">
        <v>2494</v>
      </c>
      <c r="F117" s="33" t="s">
        <v>2415</v>
      </c>
      <c r="G117" s="33" t="s">
        <v>1674</v>
      </c>
      <c r="H117" s="33" t="s">
        <v>2183</v>
      </c>
      <c r="I117" s="33"/>
      <c r="J117" s="35">
        <v>35128170</v>
      </c>
      <c r="K117" s="36">
        <v>2022</v>
      </c>
      <c r="L117" s="33" t="s">
        <v>2495</v>
      </c>
      <c r="M117" s="33" t="s">
        <v>2044</v>
      </c>
      <c r="N117" s="33" t="s">
        <v>2496</v>
      </c>
    </row>
    <row r="118" spans="1:14" ht="94.5">
      <c r="A118" s="33" t="s">
        <v>682</v>
      </c>
      <c r="B118" s="33"/>
      <c r="C118" s="175" t="s">
        <v>56</v>
      </c>
      <c r="D118" s="34" t="s">
        <v>683</v>
      </c>
      <c r="E118" s="33" t="s">
        <v>684</v>
      </c>
      <c r="F118" s="33"/>
      <c r="G118" s="33" t="s">
        <v>1762</v>
      </c>
      <c r="H118" s="33"/>
      <c r="I118" s="33"/>
      <c r="J118" s="35">
        <v>28010147</v>
      </c>
      <c r="K118" s="36">
        <v>2016</v>
      </c>
      <c r="L118" s="33" t="s">
        <v>831</v>
      </c>
      <c r="M118" s="33" t="s">
        <v>830</v>
      </c>
      <c r="N118" s="33" t="s">
        <v>681</v>
      </c>
    </row>
    <row r="119" spans="1:14" ht="189">
      <c r="A119" s="33" t="s">
        <v>1775</v>
      </c>
      <c r="B119" s="33"/>
      <c r="C119" s="33" t="s">
        <v>57</v>
      </c>
      <c r="D119" s="34" t="s">
        <v>1776</v>
      </c>
      <c r="E119" s="33" t="s">
        <v>1777</v>
      </c>
      <c r="F119" s="33" t="s">
        <v>1778</v>
      </c>
      <c r="G119" s="33" t="s">
        <v>1757</v>
      </c>
      <c r="H119" s="33"/>
      <c r="I119" s="33" t="s">
        <v>1779</v>
      </c>
      <c r="J119" s="35">
        <v>31573376</v>
      </c>
      <c r="K119" s="36">
        <v>2019</v>
      </c>
      <c r="L119" s="33" t="s">
        <v>1780</v>
      </c>
      <c r="M119" s="33" t="s">
        <v>830</v>
      </c>
      <c r="N119" s="33" t="s">
        <v>1781</v>
      </c>
    </row>
    <row r="120" spans="1:14" ht="157.5">
      <c r="A120" s="33" t="s">
        <v>705</v>
      </c>
      <c r="B120" s="33"/>
      <c r="C120" s="175" t="s">
        <v>56</v>
      </c>
      <c r="D120" s="34" t="s">
        <v>737</v>
      </c>
      <c r="E120" s="33" t="s">
        <v>698</v>
      </c>
      <c r="F120" s="33"/>
      <c r="G120" s="33" t="s">
        <v>476</v>
      </c>
      <c r="H120" s="33"/>
      <c r="I120" s="33" t="s">
        <v>699</v>
      </c>
      <c r="J120" s="35">
        <v>28033234</v>
      </c>
      <c r="K120" s="36">
        <v>2016</v>
      </c>
      <c r="L120" s="33" t="s">
        <v>829</v>
      </c>
      <c r="M120" s="33" t="s">
        <v>794</v>
      </c>
      <c r="N120" s="33" t="s">
        <v>680</v>
      </c>
    </row>
    <row r="121" spans="1:14" ht="252">
      <c r="A121" s="33" t="s">
        <v>1899</v>
      </c>
      <c r="B121" s="33"/>
      <c r="C121" s="175" t="s">
        <v>1900</v>
      </c>
      <c r="D121" s="34" t="s">
        <v>1901</v>
      </c>
      <c r="E121" s="33" t="s">
        <v>1902</v>
      </c>
      <c r="F121" s="33"/>
      <c r="G121" s="33" t="s">
        <v>1903</v>
      </c>
      <c r="H121" s="33"/>
      <c r="I121" s="33"/>
      <c r="J121" s="35">
        <v>31922497</v>
      </c>
      <c r="K121" s="36">
        <v>2020</v>
      </c>
      <c r="L121" s="33" t="s">
        <v>1904</v>
      </c>
      <c r="M121" s="33" t="s">
        <v>1905</v>
      </c>
      <c r="N121" s="33" t="s">
        <v>1906</v>
      </c>
    </row>
    <row r="122" spans="1:14" ht="189">
      <c r="A122" s="33" t="s">
        <v>600</v>
      </c>
      <c r="B122" s="33"/>
      <c r="C122" s="33" t="s">
        <v>3</v>
      </c>
      <c r="D122" s="34" t="s">
        <v>504</v>
      </c>
      <c r="E122" s="33" t="s">
        <v>503</v>
      </c>
      <c r="F122" s="33"/>
      <c r="G122" s="33" t="s">
        <v>1813</v>
      </c>
      <c r="H122" s="33"/>
      <c r="I122" s="33"/>
      <c r="J122" s="35">
        <v>26868749</v>
      </c>
      <c r="K122" s="36">
        <v>2016</v>
      </c>
      <c r="L122" s="33" t="s">
        <v>844</v>
      </c>
      <c r="M122" s="33" t="s">
        <v>785</v>
      </c>
      <c r="N122" s="33" t="s">
        <v>147</v>
      </c>
    </row>
    <row r="123" spans="1:14" ht="157.5">
      <c r="A123" s="33" t="s">
        <v>600</v>
      </c>
      <c r="B123" s="37"/>
      <c r="C123" s="33" t="s">
        <v>75</v>
      </c>
      <c r="D123" s="43" t="s">
        <v>351</v>
      </c>
      <c r="E123" s="33" t="s">
        <v>79</v>
      </c>
      <c r="F123" s="33" t="s">
        <v>416</v>
      </c>
      <c r="G123" s="33" t="s">
        <v>1793</v>
      </c>
      <c r="H123" s="33"/>
      <c r="I123" s="33"/>
      <c r="J123" s="35">
        <v>24894394</v>
      </c>
      <c r="K123" s="36">
        <v>2014</v>
      </c>
      <c r="L123" s="33" t="s">
        <v>1388</v>
      </c>
      <c r="M123" s="33" t="s">
        <v>785</v>
      </c>
      <c r="N123" s="33" t="s">
        <v>127</v>
      </c>
    </row>
    <row r="124" spans="1:14" ht="157.5">
      <c r="A124" s="33" t="s">
        <v>600</v>
      </c>
      <c r="B124" s="33"/>
      <c r="C124" s="33" t="s">
        <v>2109</v>
      </c>
      <c r="D124" s="34" t="s">
        <v>2110</v>
      </c>
      <c r="E124" s="33" t="s">
        <v>2111</v>
      </c>
      <c r="F124" s="33"/>
      <c r="G124" s="33" t="s">
        <v>2112</v>
      </c>
      <c r="H124" s="33" t="s">
        <v>1346</v>
      </c>
      <c r="I124" s="33"/>
      <c r="J124" s="35">
        <v>32936301</v>
      </c>
      <c r="K124" s="36">
        <v>2020</v>
      </c>
      <c r="L124" s="33" t="s">
        <v>2113</v>
      </c>
      <c r="M124" s="33" t="s">
        <v>1925</v>
      </c>
      <c r="N124" s="33" t="s">
        <v>2114</v>
      </c>
    </row>
    <row r="125" spans="1:14" ht="189">
      <c r="A125" s="33" t="s">
        <v>107</v>
      </c>
      <c r="B125" s="33"/>
      <c r="C125" s="33" t="s">
        <v>488</v>
      </c>
      <c r="D125" s="34" t="s">
        <v>475</v>
      </c>
      <c r="E125" s="33" t="s">
        <v>79</v>
      </c>
      <c r="F125" s="33" t="s">
        <v>416</v>
      </c>
      <c r="G125" s="33" t="s">
        <v>1816</v>
      </c>
      <c r="H125" s="33"/>
      <c r="I125" s="33"/>
      <c r="J125" s="35">
        <v>25414179</v>
      </c>
      <c r="K125" s="36">
        <v>2014</v>
      </c>
      <c r="L125" s="33" t="s">
        <v>843</v>
      </c>
      <c r="M125" s="33" t="s">
        <v>785</v>
      </c>
      <c r="N125" s="33" t="s">
        <v>131</v>
      </c>
    </row>
    <row r="126" spans="1:14" ht="31.5">
      <c r="A126" s="33"/>
      <c r="B126" s="33"/>
      <c r="C126" s="33"/>
      <c r="D126" s="34"/>
      <c r="E126" s="33"/>
      <c r="F126" s="33"/>
      <c r="G126" s="33"/>
      <c r="H126" s="33"/>
      <c r="I126" s="33"/>
      <c r="J126" s="35"/>
      <c r="K126" s="36"/>
      <c r="L126" s="33"/>
      <c r="M126" s="33"/>
      <c r="N126" s="33"/>
    </row>
    <row r="127" spans="1:14" ht="31.5">
      <c r="A127" s="44" t="s">
        <v>101</v>
      </c>
      <c r="B127" s="45"/>
      <c r="C127" s="45"/>
      <c r="D127" s="46"/>
      <c r="E127" s="45"/>
      <c r="F127" s="45"/>
      <c r="G127" s="45"/>
      <c r="H127" s="45"/>
      <c r="I127" s="45"/>
      <c r="J127" s="47"/>
      <c r="K127" s="47"/>
      <c r="L127" s="45"/>
      <c r="M127" s="45"/>
      <c r="N127" s="45"/>
    </row>
    <row r="128" spans="1:14" ht="157.5">
      <c r="A128" s="48" t="s">
        <v>25</v>
      </c>
      <c r="B128" s="48"/>
      <c r="C128" s="48" t="s">
        <v>522</v>
      </c>
      <c r="D128" s="49" t="s">
        <v>524</v>
      </c>
      <c r="E128" s="48" t="s">
        <v>523</v>
      </c>
      <c r="F128" s="48"/>
      <c r="G128" s="48" t="s">
        <v>1681</v>
      </c>
      <c r="H128" s="48"/>
      <c r="I128" s="48"/>
      <c r="J128" s="50">
        <v>21293495</v>
      </c>
      <c r="K128" s="51">
        <v>2011</v>
      </c>
      <c r="L128" s="48" t="s">
        <v>856</v>
      </c>
      <c r="M128" s="48" t="s">
        <v>855</v>
      </c>
      <c r="N128" s="48" t="s">
        <v>158</v>
      </c>
    </row>
    <row r="129" spans="1:14" ht="157.5">
      <c r="A129" s="48" t="s">
        <v>25</v>
      </c>
      <c r="B129" s="48"/>
      <c r="C129" s="48" t="s">
        <v>9</v>
      </c>
      <c r="D129" s="49" t="s">
        <v>747</v>
      </c>
      <c r="E129" s="48" t="s">
        <v>526</v>
      </c>
      <c r="F129" s="48"/>
      <c r="G129" s="48" t="s">
        <v>1682</v>
      </c>
      <c r="H129" s="48"/>
      <c r="I129" s="48"/>
      <c r="J129" s="50">
        <v>20956277</v>
      </c>
      <c r="K129" s="51">
        <v>2011</v>
      </c>
      <c r="L129" s="48" t="s">
        <v>857</v>
      </c>
      <c r="M129" s="48" t="s">
        <v>772</v>
      </c>
      <c r="N129" s="48" t="s">
        <v>160</v>
      </c>
    </row>
    <row r="130" spans="1:14" ht="94.5">
      <c r="A130" s="48" t="s">
        <v>25</v>
      </c>
      <c r="B130" s="48"/>
      <c r="C130" s="48" t="s">
        <v>28</v>
      </c>
      <c r="D130" s="49" t="s">
        <v>527</v>
      </c>
      <c r="E130" s="48" t="s">
        <v>525</v>
      </c>
      <c r="F130" s="48"/>
      <c r="G130" s="48" t="s">
        <v>1791</v>
      </c>
      <c r="H130" s="48"/>
      <c r="I130" s="48"/>
      <c r="J130" s="50">
        <v>22669726</v>
      </c>
      <c r="K130" s="51">
        <v>2012</v>
      </c>
      <c r="L130" s="48" t="s">
        <v>854</v>
      </c>
      <c r="M130" s="48" t="s">
        <v>785</v>
      </c>
      <c r="N130" s="48" t="s">
        <v>159</v>
      </c>
    </row>
    <row r="131" spans="1:14" ht="157.5">
      <c r="A131" s="48" t="s">
        <v>25</v>
      </c>
      <c r="B131" s="48"/>
      <c r="C131" s="48" t="s">
        <v>28</v>
      </c>
      <c r="D131" s="49" t="s">
        <v>1424</v>
      </c>
      <c r="E131" s="48" t="s">
        <v>513</v>
      </c>
      <c r="F131" s="48" t="s">
        <v>428</v>
      </c>
      <c r="G131" s="48" t="s">
        <v>15</v>
      </c>
      <c r="H131" s="48"/>
      <c r="I131" s="48"/>
      <c r="J131" s="50">
        <v>23847739</v>
      </c>
      <c r="K131" s="51">
        <v>2013</v>
      </c>
      <c r="L131" s="48" t="s">
        <v>852</v>
      </c>
      <c r="M131" s="48" t="s">
        <v>779</v>
      </c>
      <c r="N131" s="48" t="s">
        <v>154</v>
      </c>
    </row>
    <row r="132" spans="1:14" ht="157.5">
      <c r="A132" s="48" t="s">
        <v>25</v>
      </c>
      <c r="B132" s="48"/>
      <c r="C132" s="48" t="s">
        <v>75</v>
      </c>
      <c r="D132" s="49" t="s">
        <v>441</v>
      </c>
      <c r="E132" s="48" t="s">
        <v>80</v>
      </c>
      <c r="F132" s="48"/>
      <c r="G132" s="48" t="s">
        <v>1793</v>
      </c>
      <c r="H132" s="48"/>
      <c r="I132" s="48"/>
      <c r="J132" s="50">
        <v>24894394</v>
      </c>
      <c r="K132" s="51">
        <v>2014</v>
      </c>
      <c r="L132" s="48" t="s">
        <v>1388</v>
      </c>
      <c r="M132" s="48" t="s">
        <v>785</v>
      </c>
      <c r="N132" s="48" t="s">
        <v>127</v>
      </c>
    </row>
    <row r="133" spans="1:14" ht="189">
      <c r="A133" s="48" t="s">
        <v>25</v>
      </c>
      <c r="B133" s="48"/>
      <c r="C133" s="48" t="s">
        <v>1247</v>
      </c>
      <c r="D133" s="49" t="s">
        <v>506</v>
      </c>
      <c r="E133" s="48" t="s">
        <v>78</v>
      </c>
      <c r="F133" s="48"/>
      <c r="G133" s="48" t="s">
        <v>1793</v>
      </c>
      <c r="H133" s="48"/>
      <c r="I133" s="48"/>
      <c r="J133" s="50">
        <v>25574048</v>
      </c>
      <c r="K133" s="51">
        <v>2015</v>
      </c>
      <c r="L133" s="48" t="s">
        <v>846</v>
      </c>
      <c r="M133" s="48" t="s">
        <v>785</v>
      </c>
      <c r="N133" s="48" t="s">
        <v>149</v>
      </c>
    </row>
    <row r="134" spans="1:14" ht="157.5">
      <c r="A134" s="48" t="s">
        <v>25</v>
      </c>
      <c r="B134" s="48"/>
      <c r="C134" s="48" t="s">
        <v>1247</v>
      </c>
      <c r="D134" s="49" t="s">
        <v>509</v>
      </c>
      <c r="E134" s="48" t="s">
        <v>84</v>
      </c>
      <c r="F134" s="48"/>
      <c r="G134" s="48" t="s">
        <v>1683</v>
      </c>
      <c r="H134" s="48"/>
      <c r="I134" s="48"/>
      <c r="J134" s="50">
        <v>26426403</v>
      </c>
      <c r="K134" s="51">
        <v>2015</v>
      </c>
      <c r="L134" s="48" t="s">
        <v>849</v>
      </c>
      <c r="M134" s="48" t="s">
        <v>785</v>
      </c>
      <c r="N134" s="48" t="s">
        <v>152</v>
      </c>
    </row>
    <row r="135" spans="1:14" ht="189">
      <c r="A135" s="48" t="s">
        <v>25</v>
      </c>
      <c r="B135" s="48"/>
      <c r="C135" s="48" t="s">
        <v>1249</v>
      </c>
      <c r="D135" s="49" t="s">
        <v>511</v>
      </c>
      <c r="E135" s="48" t="s">
        <v>510</v>
      </c>
      <c r="F135" s="48"/>
      <c r="G135" s="48" t="s">
        <v>1</v>
      </c>
      <c r="H135" s="48"/>
      <c r="I135" s="48"/>
      <c r="J135" s="50">
        <v>26047040</v>
      </c>
      <c r="K135" s="51">
        <v>2015</v>
      </c>
      <c r="L135" s="48" t="s">
        <v>850</v>
      </c>
      <c r="M135" s="48" t="s">
        <v>785</v>
      </c>
      <c r="N135" s="48" t="s">
        <v>153</v>
      </c>
    </row>
    <row r="136" spans="1:14" ht="126">
      <c r="A136" s="48" t="s">
        <v>25</v>
      </c>
      <c r="B136" s="48"/>
      <c r="C136" s="48" t="s">
        <v>1248</v>
      </c>
      <c r="D136" s="49" t="s">
        <v>512</v>
      </c>
      <c r="E136" s="48" t="s">
        <v>84</v>
      </c>
      <c r="F136" s="48"/>
      <c r="G136" s="48" t="s">
        <v>1817</v>
      </c>
      <c r="H136" s="48"/>
      <c r="I136" s="48"/>
      <c r="J136" s="50">
        <v>25909035</v>
      </c>
      <c r="K136" s="51">
        <v>2015</v>
      </c>
      <c r="L136" s="48" t="s">
        <v>851</v>
      </c>
      <c r="M136" s="48" t="s">
        <v>839</v>
      </c>
      <c r="N136" s="48" t="s">
        <v>151</v>
      </c>
    </row>
    <row r="137" spans="1:14" ht="157.5">
      <c r="A137" s="48" t="s">
        <v>25</v>
      </c>
      <c r="B137" s="48"/>
      <c r="C137" s="48" t="s">
        <v>28</v>
      </c>
      <c r="D137" s="49" t="s">
        <v>508</v>
      </c>
      <c r="E137" s="48" t="s">
        <v>507</v>
      </c>
      <c r="F137" s="48"/>
      <c r="G137" s="48" t="s">
        <v>1658</v>
      </c>
      <c r="H137" s="48"/>
      <c r="I137" s="48"/>
      <c r="J137" s="50">
        <v>26987895</v>
      </c>
      <c r="K137" s="51">
        <v>2016</v>
      </c>
      <c r="L137" s="48" t="s">
        <v>848</v>
      </c>
      <c r="M137" s="48" t="s">
        <v>847</v>
      </c>
      <c r="N137" s="48" t="s">
        <v>150</v>
      </c>
    </row>
    <row r="138" spans="1:14" ht="189">
      <c r="A138" s="48" t="s">
        <v>25</v>
      </c>
      <c r="B138" s="48"/>
      <c r="C138" s="48" t="s">
        <v>9</v>
      </c>
      <c r="D138" s="49" t="s">
        <v>1425</v>
      </c>
      <c r="E138" s="48" t="s">
        <v>514</v>
      </c>
      <c r="F138" s="48"/>
      <c r="G138" s="48" t="s">
        <v>1802</v>
      </c>
      <c r="H138" s="48"/>
      <c r="I138" s="48"/>
      <c r="J138" s="50">
        <v>27565227</v>
      </c>
      <c r="K138" s="51">
        <v>2016</v>
      </c>
      <c r="L138" s="48" t="s">
        <v>853</v>
      </c>
      <c r="M138" s="48" t="s">
        <v>777</v>
      </c>
      <c r="N138" s="48" t="s">
        <v>155</v>
      </c>
    </row>
    <row r="139" spans="1:14" ht="220.5">
      <c r="A139" s="48" t="s">
        <v>1113</v>
      </c>
      <c r="B139" s="52"/>
      <c r="C139" s="48" t="s">
        <v>1247</v>
      </c>
      <c r="D139" s="49" t="s">
        <v>1112</v>
      </c>
      <c r="E139" s="48" t="s">
        <v>1111</v>
      </c>
      <c r="F139" s="48"/>
      <c r="G139" s="48" t="s">
        <v>1791</v>
      </c>
      <c r="H139" s="48"/>
      <c r="I139" s="48"/>
      <c r="J139" s="50">
        <v>28713646</v>
      </c>
      <c r="K139" s="51">
        <v>2017</v>
      </c>
      <c r="L139" s="48" t="s">
        <v>1109</v>
      </c>
      <c r="M139" s="48" t="s">
        <v>1108</v>
      </c>
      <c r="N139" s="48" t="s">
        <v>1110</v>
      </c>
    </row>
    <row r="140" spans="1:14" ht="157.5">
      <c r="A140" s="48" t="s">
        <v>1113</v>
      </c>
      <c r="B140" s="52"/>
      <c r="C140" s="48" t="s">
        <v>65</v>
      </c>
      <c r="D140" s="49" t="s">
        <v>1116</v>
      </c>
      <c r="E140" s="48" t="s">
        <v>754</v>
      </c>
      <c r="F140" s="48"/>
      <c r="G140" s="48" t="s">
        <v>14</v>
      </c>
      <c r="H140" s="48"/>
      <c r="I140" s="48" t="s">
        <v>1115</v>
      </c>
      <c r="J140" s="50">
        <v>28694501</v>
      </c>
      <c r="K140" s="51">
        <v>2017</v>
      </c>
      <c r="L140" s="48" t="s">
        <v>1391</v>
      </c>
      <c r="M140" s="48" t="s">
        <v>817</v>
      </c>
      <c r="N140" s="48" t="s">
        <v>1114</v>
      </c>
    </row>
    <row r="141" spans="1:14" ht="189">
      <c r="A141" s="48" t="s">
        <v>25</v>
      </c>
      <c r="B141" s="52"/>
      <c r="C141" s="48" t="s">
        <v>1260</v>
      </c>
      <c r="D141" s="49" t="s">
        <v>1255</v>
      </c>
      <c r="E141" s="48" t="s">
        <v>26</v>
      </c>
      <c r="F141" s="48" t="s">
        <v>26</v>
      </c>
      <c r="G141" s="48"/>
      <c r="H141" s="48"/>
      <c r="I141" s="48"/>
      <c r="J141" s="50">
        <v>29140817</v>
      </c>
      <c r="K141" s="51">
        <v>2018</v>
      </c>
      <c r="L141" s="48" t="s">
        <v>1250</v>
      </c>
      <c r="M141" s="48" t="s">
        <v>1251</v>
      </c>
      <c r="N141" s="48" t="s">
        <v>1252</v>
      </c>
    </row>
    <row r="142" spans="1:14" ht="252">
      <c r="A142" s="48" t="s">
        <v>1306</v>
      </c>
      <c r="B142" s="52"/>
      <c r="C142" s="48" t="s">
        <v>1307</v>
      </c>
      <c r="D142" s="49" t="s">
        <v>1308</v>
      </c>
      <c r="E142" s="48" t="s">
        <v>79</v>
      </c>
      <c r="F142" s="48"/>
      <c r="G142" s="48" t="s">
        <v>1684</v>
      </c>
      <c r="H142" s="48"/>
      <c r="I142" s="48"/>
      <c r="J142" s="50">
        <v>30095607</v>
      </c>
      <c r="K142" s="51">
        <v>2018</v>
      </c>
      <c r="L142" s="48" t="s">
        <v>1305</v>
      </c>
      <c r="M142" s="48" t="s">
        <v>1304</v>
      </c>
      <c r="N142" s="48" t="s">
        <v>1303</v>
      </c>
    </row>
    <row r="143" spans="1:14" ht="94.5">
      <c r="A143" s="48" t="s">
        <v>1913</v>
      </c>
      <c r="B143" s="52"/>
      <c r="C143" s="48" t="s">
        <v>1914</v>
      </c>
      <c r="D143" s="49" t="s">
        <v>1915</v>
      </c>
      <c r="E143" s="48" t="s">
        <v>1916</v>
      </c>
      <c r="F143" s="48"/>
      <c r="G143" s="48" t="s">
        <v>1658</v>
      </c>
      <c r="H143" s="48"/>
      <c r="I143" s="48"/>
      <c r="J143" s="50">
        <v>31977547</v>
      </c>
      <c r="K143" s="51">
        <v>2020</v>
      </c>
      <c r="L143" s="48" t="s">
        <v>1917</v>
      </c>
      <c r="M143" s="48" t="s">
        <v>1918</v>
      </c>
      <c r="N143" s="48" t="s">
        <v>1919</v>
      </c>
    </row>
    <row r="144" spans="1:14" ht="126">
      <c r="A144" s="48" t="s">
        <v>1113</v>
      </c>
      <c r="B144" s="52"/>
      <c r="C144" s="48" t="s">
        <v>1957</v>
      </c>
      <c r="D144" s="49" t="s">
        <v>1958</v>
      </c>
      <c r="E144" s="48" t="s">
        <v>1959</v>
      </c>
      <c r="F144" s="48" t="s">
        <v>1960</v>
      </c>
      <c r="G144" s="48" t="s">
        <v>1961</v>
      </c>
      <c r="H144" s="48" t="s">
        <v>1962</v>
      </c>
      <c r="I144" s="48"/>
      <c r="J144" s="50">
        <v>32426555</v>
      </c>
      <c r="K144" s="51">
        <v>2020</v>
      </c>
      <c r="L144" s="48" t="s">
        <v>1963</v>
      </c>
      <c r="M144" s="48" t="s">
        <v>1964</v>
      </c>
      <c r="N144" s="48" t="s">
        <v>1965</v>
      </c>
    </row>
    <row r="145" spans="1:14" ht="157.5">
      <c r="A145" s="48" t="s">
        <v>25</v>
      </c>
      <c r="B145" s="52"/>
      <c r="C145" s="48" t="s">
        <v>2158</v>
      </c>
      <c r="D145" s="49" t="s">
        <v>2159</v>
      </c>
      <c r="E145" s="48" t="s">
        <v>2160</v>
      </c>
      <c r="F145" s="48"/>
      <c r="G145" s="48" t="s">
        <v>2161</v>
      </c>
      <c r="H145" s="48"/>
      <c r="I145" s="48"/>
      <c r="J145" s="50">
        <v>33168747</v>
      </c>
      <c r="K145" s="51">
        <v>2020</v>
      </c>
      <c r="L145" s="48" t="s">
        <v>2162</v>
      </c>
      <c r="M145" s="48" t="s">
        <v>2163</v>
      </c>
      <c r="N145" s="48" t="s">
        <v>2164</v>
      </c>
    </row>
    <row r="146" spans="1:14" ht="94.5">
      <c r="A146" s="48" t="s">
        <v>25</v>
      </c>
      <c r="B146" s="52"/>
      <c r="C146" s="48" t="s">
        <v>2284</v>
      </c>
      <c r="D146" s="49" t="s">
        <v>2285</v>
      </c>
      <c r="E146" s="48" t="s">
        <v>2238</v>
      </c>
      <c r="F146" s="48"/>
      <c r="G146" s="48" t="s">
        <v>1670</v>
      </c>
      <c r="H146" s="48"/>
      <c r="I146" s="48"/>
      <c r="J146" s="50">
        <v>33973913</v>
      </c>
      <c r="K146" s="51">
        <v>2021</v>
      </c>
      <c r="L146" s="48" t="s">
        <v>2286</v>
      </c>
      <c r="M146" s="48" t="s">
        <v>2287</v>
      </c>
      <c r="N146" s="48" t="s">
        <v>2288</v>
      </c>
    </row>
    <row r="147" spans="1:14" ht="94.5">
      <c r="A147" s="48" t="s">
        <v>2319</v>
      </c>
      <c r="B147" s="52"/>
      <c r="C147" s="48" t="s">
        <v>2320</v>
      </c>
      <c r="D147" s="49" t="s">
        <v>2321</v>
      </c>
      <c r="E147" s="48" t="s">
        <v>2322</v>
      </c>
      <c r="F147" s="48"/>
      <c r="G147" s="48" t="s">
        <v>1684</v>
      </c>
      <c r="H147" s="48"/>
      <c r="I147" s="48"/>
      <c r="J147" s="50">
        <v>33760041</v>
      </c>
      <c r="K147" s="51">
        <v>2021</v>
      </c>
      <c r="L147" s="48" t="s">
        <v>2323</v>
      </c>
      <c r="M147" s="48" t="s">
        <v>1925</v>
      </c>
      <c r="N147" s="48" t="s">
        <v>2324</v>
      </c>
    </row>
    <row r="148" spans="1:14" ht="252">
      <c r="A148" s="48" t="s">
        <v>25</v>
      </c>
      <c r="B148" s="52"/>
      <c r="C148" s="48" t="s">
        <v>2610</v>
      </c>
      <c r="D148" s="49" t="s">
        <v>2611</v>
      </c>
      <c r="E148" s="48" t="s">
        <v>2612</v>
      </c>
      <c r="F148" s="48"/>
      <c r="G148" s="48" t="s">
        <v>15</v>
      </c>
      <c r="H148" s="48"/>
      <c r="I148" s="48"/>
      <c r="J148" s="50">
        <v>35918935</v>
      </c>
      <c r="K148" s="51">
        <v>2022</v>
      </c>
      <c r="L148" s="48" t="s">
        <v>2613</v>
      </c>
      <c r="M148" s="48" t="s">
        <v>1768</v>
      </c>
      <c r="N148" s="48" t="s">
        <v>2614</v>
      </c>
    </row>
    <row r="149" spans="1:14" ht="157.5">
      <c r="A149" s="48" t="s">
        <v>25</v>
      </c>
      <c r="B149" s="52"/>
      <c r="C149" s="48" t="s">
        <v>2743</v>
      </c>
      <c r="D149" s="49" t="s">
        <v>2744</v>
      </c>
      <c r="E149" s="48" t="s">
        <v>26</v>
      </c>
      <c r="F149" s="48"/>
      <c r="G149" s="48" t="s">
        <v>2745</v>
      </c>
      <c r="H149" s="48"/>
      <c r="I149" s="48"/>
      <c r="J149" s="50">
        <v>35989652</v>
      </c>
      <c r="K149" s="51">
        <v>2022</v>
      </c>
      <c r="L149" s="48" t="s">
        <v>2746</v>
      </c>
      <c r="M149" s="48" t="s">
        <v>2747</v>
      </c>
      <c r="N149" s="48" t="s">
        <v>2748</v>
      </c>
    </row>
    <row r="150" spans="1:14" ht="346.5">
      <c r="A150" s="48" t="s">
        <v>25</v>
      </c>
      <c r="B150" s="52"/>
      <c r="C150" s="48" t="s">
        <v>794</v>
      </c>
      <c r="D150" s="49" t="s">
        <v>2859</v>
      </c>
      <c r="E150" s="48" t="s">
        <v>2860</v>
      </c>
      <c r="F150" s="48"/>
      <c r="G150" s="48" t="s">
        <v>2861</v>
      </c>
      <c r="H150" s="48"/>
      <c r="I150" s="48"/>
      <c r="J150" s="50">
        <v>37452284</v>
      </c>
      <c r="K150" s="51">
        <v>2023</v>
      </c>
      <c r="L150" s="48" t="s">
        <v>2862</v>
      </c>
      <c r="M150" s="48" t="s">
        <v>2863</v>
      </c>
      <c r="N150" s="48" t="s">
        <v>2864</v>
      </c>
    </row>
    <row r="151" spans="1:14" ht="157.5">
      <c r="A151" s="48" t="s">
        <v>85</v>
      </c>
      <c r="B151" s="48"/>
      <c r="C151" s="48" t="s">
        <v>75</v>
      </c>
      <c r="D151" s="49" t="s">
        <v>438</v>
      </c>
      <c r="E151" s="48" t="s">
        <v>79</v>
      </c>
      <c r="F151" s="48" t="s">
        <v>416</v>
      </c>
      <c r="G151" s="48" t="s">
        <v>1793</v>
      </c>
      <c r="H151" s="48"/>
      <c r="I151" s="48"/>
      <c r="J151" s="50">
        <v>24894394</v>
      </c>
      <c r="K151" s="51">
        <v>2014</v>
      </c>
      <c r="L151" s="48" t="s">
        <v>1388</v>
      </c>
      <c r="M151" s="48" t="s">
        <v>785</v>
      </c>
      <c r="N151" s="48" t="s">
        <v>127</v>
      </c>
    </row>
    <row r="152" spans="1:14" ht="126">
      <c r="A152" s="48" t="s">
        <v>603</v>
      </c>
      <c r="B152" s="48"/>
      <c r="C152" s="48" t="s">
        <v>73</v>
      </c>
      <c r="D152" s="49"/>
      <c r="E152" s="48"/>
      <c r="F152" s="48"/>
      <c r="G152" s="48" t="s">
        <v>1658</v>
      </c>
      <c r="H152" s="48"/>
      <c r="I152" s="48"/>
      <c r="J152" s="50">
        <v>24369534</v>
      </c>
      <c r="K152" s="51">
        <v>2013</v>
      </c>
      <c r="L152" s="48" t="s">
        <v>862</v>
      </c>
      <c r="M152" s="48" t="s">
        <v>861</v>
      </c>
      <c r="N152" s="48" t="s">
        <v>163</v>
      </c>
    </row>
    <row r="153" spans="1:14" ht="157.5">
      <c r="A153" s="48" t="s">
        <v>603</v>
      </c>
      <c r="B153" s="48"/>
      <c r="C153" s="48" t="s">
        <v>75</v>
      </c>
      <c r="D153" s="49" t="s">
        <v>434</v>
      </c>
      <c r="E153" s="48" t="s">
        <v>83</v>
      </c>
      <c r="F153" s="48" t="s">
        <v>416</v>
      </c>
      <c r="G153" s="48" t="s">
        <v>1793</v>
      </c>
      <c r="H153" s="48"/>
      <c r="I153" s="48"/>
      <c r="J153" s="50">
        <v>24894394</v>
      </c>
      <c r="K153" s="51">
        <v>2014</v>
      </c>
      <c r="L153" s="48" t="s">
        <v>1388</v>
      </c>
      <c r="M153" s="48" t="s">
        <v>785</v>
      </c>
      <c r="N153" s="48" t="s">
        <v>127</v>
      </c>
    </row>
    <row r="154" spans="1:14" ht="157.5">
      <c r="A154" s="48" t="s">
        <v>2497</v>
      </c>
      <c r="B154" s="48" t="s">
        <v>2498</v>
      </c>
      <c r="C154" s="48" t="s">
        <v>2499</v>
      </c>
      <c r="D154" s="49" t="s">
        <v>2500</v>
      </c>
      <c r="E154" s="48" t="s">
        <v>2501</v>
      </c>
      <c r="F154" s="48"/>
      <c r="G154" s="48" t="s">
        <v>1661</v>
      </c>
      <c r="H154" s="48" t="s">
        <v>2183</v>
      </c>
      <c r="I154" s="48"/>
      <c r="J154" s="50">
        <v>35439206</v>
      </c>
      <c r="K154" s="51">
        <v>2022</v>
      </c>
      <c r="L154" s="48" t="s">
        <v>2502</v>
      </c>
      <c r="M154" s="48" t="s">
        <v>2107</v>
      </c>
      <c r="N154" s="48" t="s">
        <v>2503</v>
      </c>
    </row>
    <row r="155" spans="1:14" ht="189">
      <c r="A155" s="48" t="s">
        <v>604</v>
      </c>
      <c r="B155" s="48"/>
      <c r="C155" s="48" t="s">
        <v>94</v>
      </c>
      <c r="D155" s="49" t="s">
        <v>518</v>
      </c>
      <c r="E155" s="48" t="s">
        <v>79</v>
      </c>
      <c r="F155" s="48" t="s">
        <v>416</v>
      </c>
      <c r="G155" s="48" t="s">
        <v>1681</v>
      </c>
      <c r="H155" s="48"/>
      <c r="I155" s="48"/>
      <c r="J155" s="50">
        <v>18436843</v>
      </c>
      <c r="K155" s="51">
        <v>2008</v>
      </c>
      <c r="L155" s="48" t="s">
        <v>858</v>
      </c>
      <c r="M155" s="48" t="s">
        <v>785</v>
      </c>
      <c r="N155" s="48" t="s">
        <v>517</v>
      </c>
    </row>
    <row r="156" spans="1:14" ht="157.5">
      <c r="A156" s="48" t="s">
        <v>88</v>
      </c>
      <c r="B156" s="48"/>
      <c r="C156" s="48" t="s">
        <v>75</v>
      </c>
      <c r="D156" s="49" t="s">
        <v>433</v>
      </c>
      <c r="E156" s="48" t="s">
        <v>79</v>
      </c>
      <c r="F156" s="48" t="s">
        <v>416</v>
      </c>
      <c r="G156" s="48" t="s">
        <v>1793</v>
      </c>
      <c r="H156" s="48"/>
      <c r="I156" s="48"/>
      <c r="J156" s="50">
        <v>24894394</v>
      </c>
      <c r="K156" s="51">
        <v>2014</v>
      </c>
      <c r="L156" s="48" t="s">
        <v>1388</v>
      </c>
      <c r="M156" s="48" t="s">
        <v>785</v>
      </c>
      <c r="N156" s="48" t="s">
        <v>127</v>
      </c>
    </row>
    <row r="157" spans="1:14" ht="157.5">
      <c r="A157" s="48" t="s">
        <v>88</v>
      </c>
      <c r="B157" s="48"/>
      <c r="C157" s="48" t="s">
        <v>1047</v>
      </c>
      <c r="D157" s="49" t="s">
        <v>1046</v>
      </c>
      <c r="E157" s="48" t="s">
        <v>324</v>
      </c>
      <c r="F157" s="48" t="s">
        <v>416</v>
      </c>
      <c r="G157" s="48" t="s">
        <v>1802</v>
      </c>
      <c r="H157" s="48"/>
      <c r="I157" s="48"/>
      <c r="J157" s="50">
        <v>28291071</v>
      </c>
      <c r="K157" s="51">
        <v>2017</v>
      </c>
      <c r="L157" s="48" t="s">
        <v>1044</v>
      </c>
      <c r="M157" s="48" t="s">
        <v>827</v>
      </c>
      <c r="N157" s="48" t="s">
        <v>1045</v>
      </c>
    </row>
    <row r="158" spans="1:14" ht="189">
      <c r="A158" s="48" t="s">
        <v>90</v>
      </c>
      <c r="B158" s="48"/>
      <c r="C158" s="48" t="s">
        <v>94</v>
      </c>
      <c r="D158" s="49" t="s">
        <v>518</v>
      </c>
      <c r="E158" s="48" t="s">
        <v>76</v>
      </c>
      <c r="F158" s="48" t="s">
        <v>416</v>
      </c>
      <c r="G158" s="48" t="s">
        <v>1681</v>
      </c>
      <c r="H158" s="48"/>
      <c r="I158" s="48"/>
      <c r="J158" s="50">
        <v>18436843</v>
      </c>
      <c r="K158" s="51">
        <v>2008</v>
      </c>
      <c r="L158" s="48" t="s">
        <v>858</v>
      </c>
      <c r="M158" s="48" t="s">
        <v>785</v>
      </c>
      <c r="N158" s="48" t="s">
        <v>517</v>
      </c>
    </row>
    <row r="159" spans="1:14" ht="157.5">
      <c r="A159" s="48" t="s">
        <v>90</v>
      </c>
      <c r="B159" s="48"/>
      <c r="C159" s="48" t="s">
        <v>75</v>
      </c>
      <c r="D159" s="49" t="s">
        <v>433</v>
      </c>
      <c r="E159" s="48" t="s">
        <v>79</v>
      </c>
      <c r="F159" s="48" t="s">
        <v>416</v>
      </c>
      <c r="G159" s="48" t="s">
        <v>1793</v>
      </c>
      <c r="H159" s="48"/>
      <c r="I159" s="48"/>
      <c r="J159" s="50">
        <v>24894394</v>
      </c>
      <c r="K159" s="51">
        <v>2014</v>
      </c>
      <c r="L159" s="48" t="s">
        <v>1388</v>
      </c>
      <c r="M159" s="48" t="s">
        <v>785</v>
      </c>
      <c r="N159" s="48" t="s">
        <v>127</v>
      </c>
    </row>
    <row r="160" spans="1:14" ht="126">
      <c r="A160" s="48" t="s">
        <v>90</v>
      </c>
      <c r="B160" s="48"/>
      <c r="C160" s="48" t="s">
        <v>2374</v>
      </c>
      <c r="D160" s="49" t="s">
        <v>2375</v>
      </c>
      <c r="E160" s="48" t="s">
        <v>2376</v>
      </c>
      <c r="F160" s="48"/>
      <c r="G160" s="48" t="s">
        <v>1815</v>
      </c>
      <c r="H160" s="48" t="s">
        <v>2183</v>
      </c>
      <c r="I160" s="48"/>
      <c r="J160" s="50">
        <v>34581726</v>
      </c>
      <c r="K160" s="51">
        <v>2021</v>
      </c>
      <c r="L160" s="48" t="s">
        <v>2377</v>
      </c>
      <c r="M160" s="48" t="s">
        <v>2378</v>
      </c>
      <c r="N160" s="48" t="s">
        <v>2379</v>
      </c>
    </row>
    <row r="161" spans="1:14" ht="252">
      <c r="A161" s="48" t="s">
        <v>2888</v>
      </c>
      <c r="B161" s="48"/>
      <c r="C161" s="48"/>
      <c r="D161" s="49" t="s">
        <v>2889</v>
      </c>
      <c r="E161" s="48" t="s">
        <v>2890</v>
      </c>
      <c r="F161" s="48"/>
      <c r="G161" s="48" t="s">
        <v>1661</v>
      </c>
      <c r="H161" s="48"/>
      <c r="I161" s="48"/>
      <c r="J161" s="50">
        <v>37214765</v>
      </c>
      <c r="K161" s="51">
        <v>2023</v>
      </c>
      <c r="L161" s="48" t="s">
        <v>2891</v>
      </c>
      <c r="M161" s="48" t="s">
        <v>2892</v>
      </c>
      <c r="N161" s="48" t="s">
        <v>2893</v>
      </c>
    </row>
    <row r="162" spans="1:14" ht="189">
      <c r="A162" s="48" t="s">
        <v>605</v>
      </c>
      <c r="B162" s="48"/>
      <c r="C162" s="48" t="s">
        <v>94</v>
      </c>
      <c r="D162" s="49" t="s">
        <v>518</v>
      </c>
      <c r="E162" s="48" t="s">
        <v>79</v>
      </c>
      <c r="F162" s="48" t="s">
        <v>416</v>
      </c>
      <c r="G162" s="48" t="s">
        <v>1681</v>
      </c>
      <c r="H162" s="48"/>
      <c r="I162" s="48"/>
      <c r="J162" s="50">
        <v>18436843</v>
      </c>
      <c r="K162" s="51">
        <v>2008</v>
      </c>
      <c r="L162" s="48" t="s">
        <v>858</v>
      </c>
      <c r="M162" s="48" t="s">
        <v>785</v>
      </c>
      <c r="N162" s="48" t="s">
        <v>517</v>
      </c>
    </row>
    <row r="163" spans="1:14" ht="378">
      <c r="A163" s="48" t="s">
        <v>602</v>
      </c>
      <c r="B163" s="48"/>
      <c r="C163" s="48" t="s">
        <v>519</v>
      </c>
      <c r="D163" s="49" t="s">
        <v>521</v>
      </c>
      <c r="E163" s="48" t="s">
        <v>79</v>
      </c>
      <c r="F163" s="48" t="s">
        <v>520</v>
      </c>
      <c r="G163" s="48" t="s">
        <v>1685</v>
      </c>
      <c r="H163" s="48"/>
      <c r="I163" s="48"/>
      <c r="J163" s="50">
        <v>18562844</v>
      </c>
      <c r="K163" s="51">
        <v>2008</v>
      </c>
      <c r="L163" s="48" t="s">
        <v>860</v>
      </c>
      <c r="M163" s="48" t="s">
        <v>859</v>
      </c>
      <c r="N163" s="48" t="s">
        <v>157</v>
      </c>
    </row>
    <row r="164" spans="1:14" ht="189">
      <c r="A164" s="48" t="s">
        <v>602</v>
      </c>
      <c r="B164" s="48"/>
      <c r="C164" s="48" t="s">
        <v>94</v>
      </c>
      <c r="D164" s="49" t="s">
        <v>518</v>
      </c>
      <c r="E164" s="48" t="s">
        <v>79</v>
      </c>
      <c r="F164" s="48" t="s">
        <v>416</v>
      </c>
      <c r="G164" s="48" t="s">
        <v>1681</v>
      </c>
      <c r="H164" s="48"/>
      <c r="I164" s="48"/>
      <c r="J164" s="50">
        <v>18436843</v>
      </c>
      <c r="K164" s="51">
        <v>2008</v>
      </c>
      <c r="L164" s="48" t="s">
        <v>858</v>
      </c>
      <c r="M164" s="48" t="s">
        <v>785</v>
      </c>
      <c r="N164" s="48" t="s">
        <v>517</v>
      </c>
    </row>
    <row r="165" spans="1:14" ht="157.5">
      <c r="A165" s="48" t="s">
        <v>602</v>
      </c>
      <c r="B165" s="48"/>
      <c r="C165" s="48" t="s">
        <v>75</v>
      </c>
      <c r="D165" s="49" t="s">
        <v>435</v>
      </c>
      <c r="E165" s="48" t="s">
        <v>76</v>
      </c>
      <c r="F165" s="48" t="s">
        <v>416</v>
      </c>
      <c r="G165" s="48" t="s">
        <v>1793</v>
      </c>
      <c r="H165" s="48"/>
      <c r="I165" s="48"/>
      <c r="J165" s="50">
        <v>24894394</v>
      </c>
      <c r="K165" s="51">
        <v>2014</v>
      </c>
      <c r="L165" s="48" t="s">
        <v>1388</v>
      </c>
      <c r="M165" s="48" t="s">
        <v>785</v>
      </c>
      <c r="N165" s="48" t="s">
        <v>127</v>
      </c>
    </row>
    <row r="166" spans="1:14" ht="157.5">
      <c r="A166" s="48" t="s">
        <v>91</v>
      </c>
      <c r="B166" s="48"/>
      <c r="C166" s="48" t="s">
        <v>75</v>
      </c>
      <c r="D166" s="49" t="s">
        <v>436</v>
      </c>
      <c r="E166" s="48" t="s">
        <v>81</v>
      </c>
      <c r="F166" s="48" t="s">
        <v>416</v>
      </c>
      <c r="G166" s="48" t="s">
        <v>1793</v>
      </c>
      <c r="H166" s="48"/>
      <c r="I166" s="48"/>
      <c r="J166" s="50">
        <v>24894394</v>
      </c>
      <c r="K166" s="51">
        <v>2014</v>
      </c>
      <c r="L166" s="48" t="s">
        <v>786</v>
      </c>
      <c r="M166" s="48" t="s">
        <v>785</v>
      </c>
      <c r="N166" s="48" t="s">
        <v>127</v>
      </c>
    </row>
    <row r="167" spans="1:14" ht="157.5">
      <c r="A167" s="48" t="s">
        <v>92</v>
      </c>
      <c r="B167" s="48"/>
      <c r="C167" s="48" t="s">
        <v>75</v>
      </c>
      <c r="D167" s="49" t="s">
        <v>437</v>
      </c>
      <c r="E167" s="48" t="s">
        <v>81</v>
      </c>
      <c r="F167" s="48" t="s">
        <v>416</v>
      </c>
      <c r="G167" s="48" t="s">
        <v>1793</v>
      </c>
      <c r="H167" s="48"/>
      <c r="I167" s="48"/>
      <c r="J167" s="50">
        <v>24894394</v>
      </c>
      <c r="K167" s="51">
        <v>2014</v>
      </c>
      <c r="L167" s="48" t="s">
        <v>786</v>
      </c>
      <c r="M167" s="48" t="s">
        <v>785</v>
      </c>
      <c r="N167" s="48" t="s">
        <v>127</v>
      </c>
    </row>
    <row r="168" spans="1:14" ht="157.5">
      <c r="A168" s="48" t="s">
        <v>93</v>
      </c>
      <c r="B168" s="48"/>
      <c r="C168" s="48" t="s">
        <v>75</v>
      </c>
      <c r="D168" s="49" t="s">
        <v>1375</v>
      </c>
      <c r="E168" s="48" t="s">
        <v>79</v>
      </c>
      <c r="F168" s="48"/>
      <c r="G168" s="48" t="s">
        <v>1802</v>
      </c>
      <c r="H168" s="48"/>
      <c r="I168" s="48"/>
      <c r="J168" s="50">
        <v>24894394</v>
      </c>
      <c r="K168" s="51">
        <v>2014</v>
      </c>
      <c r="L168" s="48" t="s">
        <v>786</v>
      </c>
      <c r="M168" s="48" t="s">
        <v>785</v>
      </c>
      <c r="N168" s="48" t="s">
        <v>127</v>
      </c>
    </row>
    <row r="169" spans="1:14" ht="31.5">
      <c r="A169" s="48"/>
      <c r="B169" s="48"/>
      <c r="C169" s="48"/>
      <c r="D169" s="49"/>
      <c r="E169" s="48"/>
      <c r="F169" s="48"/>
      <c r="G169" s="48"/>
      <c r="H169" s="48"/>
      <c r="I169" s="48"/>
      <c r="J169" s="51"/>
      <c r="K169" s="51"/>
      <c r="L169" s="48"/>
      <c r="M169" s="48"/>
      <c r="N169" s="48"/>
    </row>
    <row r="170" spans="1:14" ht="31.5">
      <c r="A170" s="53" t="s">
        <v>102</v>
      </c>
      <c r="B170" s="54"/>
      <c r="C170" s="54"/>
      <c r="D170" s="55"/>
      <c r="E170" s="54"/>
      <c r="F170" s="54"/>
      <c r="G170" s="54"/>
      <c r="H170" s="54"/>
      <c r="I170" s="54"/>
      <c r="J170" s="56"/>
      <c r="K170" s="56"/>
      <c r="L170" s="54"/>
      <c r="M170" s="54"/>
      <c r="N170" s="54"/>
    </row>
    <row r="171" spans="1:14" ht="189">
      <c r="A171" s="57" t="s">
        <v>1309</v>
      </c>
      <c r="B171" s="57"/>
      <c r="C171" s="57" t="s">
        <v>9</v>
      </c>
      <c r="D171" s="58" t="s">
        <v>1313</v>
      </c>
      <c r="E171" s="57" t="s">
        <v>79</v>
      </c>
      <c r="F171" s="57"/>
      <c r="G171" s="57" t="s">
        <v>1686</v>
      </c>
      <c r="H171" s="57"/>
      <c r="I171" s="57"/>
      <c r="J171" s="59">
        <v>30079710</v>
      </c>
      <c r="K171" s="60">
        <v>2016</v>
      </c>
      <c r="L171" s="57" t="s">
        <v>1312</v>
      </c>
      <c r="M171" s="57" t="s">
        <v>1310</v>
      </c>
      <c r="N171" s="57" t="s">
        <v>1311</v>
      </c>
    </row>
    <row r="172" spans="1:14" ht="220.5">
      <c r="A172" s="57" t="s">
        <v>1072</v>
      </c>
      <c r="B172" s="57"/>
      <c r="C172" s="57" t="s">
        <v>3</v>
      </c>
      <c r="D172" s="58" t="s">
        <v>1065</v>
      </c>
      <c r="E172" s="57" t="s">
        <v>79</v>
      </c>
      <c r="F172" s="57"/>
      <c r="G172" s="57" t="s">
        <v>1763</v>
      </c>
      <c r="H172" s="57"/>
      <c r="I172" s="57"/>
      <c r="J172" s="59">
        <v>28520626</v>
      </c>
      <c r="K172" s="61">
        <v>2017</v>
      </c>
      <c r="L172" s="57" t="s">
        <v>1054</v>
      </c>
      <c r="M172" s="57" t="s">
        <v>827</v>
      </c>
      <c r="N172" s="57" t="s">
        <v>1053</v>
      </c>
    </row>
    <row r="173" spans="1:14" ht="126">
      <c r="A173" s="57" t="s">
        <v>609</v>
      </c>
      <c r="B173" s="57"/>
      <c r="C173" s="57" t="s">
        <v>3</v>
      </c>
      <c r="D173" s="58" t="s">
        <v>541</v>
      </c>
      <c r="E173" s="57" t="s">
        <v>79</v>
      </c>
      <c r="F173" s="57"/>
      <c r="G173" s="57" t="s">
        <v>1791</v>
      </c>
      <c r="H173" s="57"/>
      <c r="I173" s="57"/>
      <c r="J173" s="59">
        <v>26213154</v>
      </c>
      <c r="K173" s="60">
        <v>2015</v>
      </c>
      <c r="L173" s="57" t="s">
        <v>876</v>
      </c>
      <c r="M173" s="57" t="s">
        <v>817</v>
      </c>
      <c r="N173" s="57" t="s">
        <v>168</v>
      </c>
    </row>
    <row r="174" spans="1:14" ht="94.5">
      <c r="A174" s="57" t="s">
        <v>1240</v>
      </c>
      <c r="B174" s="57"/>
      <c r="C174" s="57" t="s">
        <v>9</v>
      </c>
      <c r="D174" s="58" t="s">
        <v>540</v>
      </c>
      <c r="E174" s="57" t="s">
        <v>79</v>
      </c>
      <c r="F174" s="57"/>
      <c r="G174" s="57" t="s">
        <v>1802</v>
      </c>
      <c r="H174" s="57" t="s">
        <v>1712</v>
      </c>
      <c r="I174" s="57"/>
      <c r="J174" s="59">
        <v>23615345</v>
      </c>
      <c r="K174" s="60">
        <v>2013</v>
      </c>
      <c r="L174" s="57" t="s">
        <v>874</v>
      </c>
      <c r="M174" s="57" t="s">
        <v>794</v>
      </c>
      <c r="N174" s="57" t="s">
        <v>174</v>
      </c>
    </row>
    <row r="175" spans="1:14" ht="220.5">
      <c r="A175" s="57" t="s">
        <v>1240</v>
      </c>
      <c r="B175" s="57"/>
      <c r="C175" s="57" t="s">
        <v>3</v>
      </c>
      <c r="D175" s="58" t="s">
        <v>1858</v>
      </c>
      <c r="E175" s="57" t="s">
        <v>77</v>
      </c>
      <c r="F175" s="57"/>
      <c r="G175" s="57" t="s">
        <v>1668</v>
      </c>
      <c r="H175" s="57" t="s">
        <v>401</v>
      </c>
      <c r="I175" s="57"/>
      <c r="J175" s="59">
        <v>25423637</v>
      </c>
      <c r="K175" s="60">
        <v>2014</v>
      </c>
      <c r="L175" s="57" t="s">
        <v>873</v>
      </c>
      <c r="M175" s="57" t="s">
        <v>870</v>
      </c>
      <c r="N175" s="57" t="s">
        <v>173</v>
      </c>
    </row>
    <row r="176" spans="1:14" ht="157.5">
      <c r="A176" s="57" t="s">
        <v>1240</v>
      </c>
      <c r="B176" s="62"/>
      <c r="C176" s="57" t="s">
        <v>75</v>
      </c>
      <c r="D176" s="58" t="s">
        <v>439</v>
      </c>
      <c r="E176" s="57" t="s">
        <v>79</v>
      </c>
      <c r="F176" s="57" t="s">
        <v>416</v>
      </c>
      <c r="G176" s="57" t="s">
        <v>1793</v>
      </c>
      <c r="H176" s="57"/>
      <c r="I176" s="57"/>
      <c r="J176" s="59">
        <v>24894394</v>
      </c>
      <c r="K176" s="60">
        <v>2014</v>
      </c>
      <c r="L176" s="57" t="s">
        <v>786</v>
      </c>
      <c r="M176" s="57" t="s">
        <v>785</v>
      </c>
      <c r="N176" s="57" t="s">
        <v>127</v>
      </c>
    </row>
    <row r="177" spans="1:14" ht="94.5">
      <c r="A177" s="57" t="s">
        <v>1240</v>
      </c>
      <c r="B177" s="57"/>
      <c r="C177" s="57"/>
      <c r="D177" s="58"/>
      <c r="E177" s="57"/>
      <c r="F177" s="57"/>
      <c r="G177" s="57"/>
      <c r="H177" s="57"/>
      <c r="I177" s="57"/>
      <c r="J177" s="59">
        <v>25659196</v>
      </c>
      <c r="K177" s="60">
        <v>2015</v>
      </c>
      <c r="L177" s="57" t="s">
        <v>875</v>
      </c>
      <c r="M177" s="57" t="s">
        <v>847</v>
      </c>
      <c r="N177" s="57" t="s">
        <v>175</v>
      </c>
    </row>
    <row r="178" spans="1:14" ht="157.5">
      <c r="A178" s="57" t="s">
        <v>1240</v>
      </c>
      <c r="B178" s="57"/>
      <c r="C178" s="57" t="s">
        <v>3</v>
      </c>
      <c r="D178" s="58" t="s">
        <v>539</v>
      </c>
      <c r="E178" s="57" t="s">
        <v>538</v>
      </c>
      <c r="F178" s="57"/>
      <c r="G178" s="57" t="s">
        <v>1668</v>
      </c>
      <c r="H178" s="57" t="s">
        <v>1730</v>
      </c>
      <c r="I178" s="57"/>
      <c r="J178" s="59">
        <v>26344727</v>
      </c>
      <c r="K178" s="60">
        <v>2016</v>
      </c>
      <c r="L178" s="57" t="s">
        <v>872</v>
      </c>
      <c r="M178" s="57" t="s">
        <v>865</v>
      </c>
      <c r="N178" s="57" t="s">
        <v>172</v>
      </c>
    </row>
    <row r="179" spans="1:14" ht="189">
      <c r="A179" s="57" t="s">
        <v>1240</v>
      </c>
      <c r="B179" s="57"/>
      <c r="C179" s="57" t="s">
        <v>9</v>
      </c>
      <c r="D179" s="58" t="s">
        <v>1228</v>
      </c>
      <c r="E179" s="57" t="s">
        <v>79</v>
      </c>
      <c r="F179" s="57" t="s">
        <v>1232</v>
      </c>
      <c r="G179" s="57" t="s">
        <v>1659</v>
      </c>
      <c r="H179" s="57"/>
      <c r="I179" s="57"/>
      <c r="J179" s="63">
        <v>29369084</v>
      </c>
      <c r="K179" s="61">
        <v>2018</v>
      </c>
      <c r="L179" s="57" t="s">
        <v>1229</v>
      </c>
      <c r="M179" s="57" t="s">
        <v>827</v>
      </c>
      <c r="N179" s="57" t="s">
        <v>1227</v>
      </c>
    </row>
    <row r="180" spans="1:14" ht="94.5">
      <c r="A180" s="57" t="s">
        <v>2789</v>
      </c>
      <c r="B180" s="57"/>
      <c r="C180" s="57" t="s">
        <v>3</v>
      </c>
      <c r="D180" s="58" t="s">
        <v>2790</v>
      </c>
      <c r="E180" s="57" t="s">
        <v>2117</v>
      </c>
      <c r="F180" s="57" t="s">
        <v>1232</v>
      </c>
      <c r="G180" s="57" t="s">
        <v>2791</v>
      </c>
      <c r="H180" s="57"/>
      <c r="I180" s="57"/>
      <c r="J180" s="63">
        <v>36996440</v>
      </c>
      <c r="K180" s="61">
        <v>2023</v>
      </c>
      <c r="L180" s="57" t="s">
        <v>2792</v>
      </c>
      <c r="M180" s="57" t="s">
        <v>1992</v>
      </c>
      <c r="N180" s="57" t="s">
        <v>2793</v>
      </c>
    </row>
    <row r="181" spans="1:14" ht="126">
      <c r="A181" s="57" t="s">
        <v>1240</v>
      </c>
      <c r="B181" s="57"/>
      <c r="C181" s="57" t="s">
        <v>3</v>
      </c>
      <c r="D181" s="58" t="s">
        <v>2801</v>
      </c>
      <c r="E181" s="57" t="s">
        <v>2117</v>
      </c>
      <c r="F181" s="57" t="s">
        <v>1232</v>
      </c>
      <c r="G181" s="57" t="s">
        <v>2802</v>
      </c>
      <c r="H181" s="57"/>
      <c r="I181" s="57"/>
      <c r="J181" s="63">
        <v>36795380</v>
      </c>
      <c r="K181" s="61">
        <v>2023</v>
      </c>
      <c r="L181" s="57" t="s">
        <v>2803</v>
      </c>
      <c r="M181" s="57" t="s">
        <v>2419</v>
      </c>
      <c r="N181" s="57" t="s">
        <v>2804</v>
      </c>
    </row>
    <row r="182" spans="1:14" ht="189">
      <c r="A182" s="57" t="s">
        <v>610</v>
      </c>
      <c r="B182" s="57"/>
      <c r="C182" s="57" t="s">
        <v>2</v>
      </c>
      <c r="D182" s="58" t="s">
        <v>1370</v>
      </c>
      <c r="E182" s="57" t="s">
        <v>79</v>
      </c>
      <c r="F182" s="57" t="s">
        <v>499</v>
      </c>
      <c r="G182" s="57" t="s">
        <v>1664</v>
      </c>
      <c r="H182" s="57"/>
      <c r="I182" s="57"/>
      <c r="J182" s="59">
        <v>23949236</v>
      </c>
      <c r="K182" s="60">
        <v>2013</v>
      </c>
      <c r="L182" s="57" t="s">
        <v>877</v>
      </c>
      <c r="M182" s="57" t="s">
        <v>825</v>
      </c>
      <c r="N182" s="57" t="s">
        <v>176</v>
      </c>
    </row>
    <row r="183" spans="1:14" ht="157.5">
      <c r="A183" s="57" t="s">
        <v>610</v>
      </c>
      <c r="B183" s="62"/>
      <c r="C183" s="57" t="s">
        <v>9</v>
      </c>
      <c r="D183" s="58" t="s">
        <v>542</v>
      </c>
      <c r="E183" s="57" t="s">
        <v>79</v>
      </c>
      <c r="F183" s="57"/>
      <c r="G183" s="57" t="s">
        <v>1791</v>
      </c>
      <c r="H183" s="57"/>
      <c r="I183" s="57"/>
      <c r="J183" s="59">
        <v>24392917</v>
      </c>
      <c r="K183" s="60">
        <v>2014</v>
      </c>
      <c r="L183" s="57" t="s">
        <v>878</v>
      </c>
      <c r="M183" s="57" t="s">
        <v>870</v>
      </c>
      <c r="N183" s="57" t="s">
        <v>177</v>
      </c>
    </row>
    <row r="184" spans="1:14" ht="157.5">
      <c r="A184" s="57" t="s">
        <v>610</v>
      </c>
      <c r="B184" s="57"/>
      <c r="C184" s="57" t="s">
        <v>20</v>
      </c>
      <c r="D184" s="58" t="s">
        <v>494</v>
      </c>
      <c r="E184" s="57" t="s">
        <v>79</v>
      </c>
      <c r="F184" s="57" t="s">
        <v>416</v>
      </c>
      <c r="G184" s="57" t="s">
        <v>1658</v>
      </c>
      <c r="H184" s="57"/>
      <c r="I184" s="57"/>
      <c r="J184" s="59">
        <v>25284764</v>
      </c>
      <c r="K184" s="60">
        <v>2015</v>
      </c>
      <c r="L184" s="57" t="s">
        <v>879</v>
      </c>
      <c r="M184" s="57" t="s">
        <v>777</v>
      </c>
      <c r="N184" s="57" t="s">
        <v>141</v>
      </c>
    </row>
    <row r="185" spans="1:14" ht="157.5">
      <c r="A185" s="57" t="s">
        <v>610</v>
      </c>
      <c r="B185" s="57"/>
      <c r="C185" s="57" t="s">
        <v>3</v>
      </c>
      <c r="D185" s="58" t="s">
        <v>718</v>
      </c>
      <c r="E185" s="57" t="s">
        <v>717</v>
      </c>
      <c r="F185" s="57"/>
      <c r="G185" s="57" t="s">
        <v>1818</v>
      </c>
      <c r="H185" s="57"/>
      <c r="I185" s="57"/>
      <c r="J185" s="59">
        <v>28166161</v>
      </c>
      <c r="K185" s="60">
        <v>2017</v>
      </c>
      <c r="L185" s="57" t="s">
        <v>880</v>
      </c>
      <c r="M185" s="57" t="s">
        <v>794</v>
      </c>
      <c r="N185" s="57" t="s">
        <v>716</v>
      </c>
    </row>
    <row r="186" spans="1:14" ht="220.5">
      <c r="A186" s="57" t="s">
        <v>607</v>
      </c>
      <c r="B186" s="57"/>
      <c r="C186" s="57" t="s">
        <v>3</v>
      </c>
      <c r="D186" s="58" t="s">
        <v>1426</v>
      </c>
      <c r="E186" s="57" t="s">
        <v>79</v>
      </c>
      <c r="F186" s="57" t="s">
        <v>416</v>
      </c>
      <c r="G186" s="57" t="s">
        <v>1791</v>
      </c>
      <c r="H186" s="57"/>
      <c r="I186" s="57"/>
      <c r="J186" s="59">
        <v>21833357</v>
      </c>
      <c r="K186" s="60">
        <v>2011</v>
      </c>
      <c r="L186" s="57" t="s">
        <v>863</v>
      </c>
      <c r="M186" s="57" t="s">
        <v>779</v>
      </c>
      <c r="N186" s="57" t="s">
        <v>164</v>
      </c>
    </row>
    <row r="187" spans="1:14" ht="252">
      <c r="A187" s="57" t="s">
        <v>607</v>
      </c>
      <c r="B187" s="57"/>
      <c r="C187" s="57" t="s">
        <v>9</v>
      </c>
      <c r="D187" s="58" t="s">
        <v>1428</v>
      </c>
      <c r="E187" s="57" t="s">
        <v>533</v>
      </c>
      <c r="F187" s="57"/>
      <c r="G187" s="57" t="s">
        <v>1802</v>
      </c>
      <c r="H187" s="57" t="s">
        <v>1735</v>
      </c>
      <c r="I187" s="57"/>
      <c r="J187" s="59">
        <v>22105799</v>
      </c>
      <c r="K187" s="60">
        <v>2012</v>
      </c>
      <c r="L187" s="57" t="s">
        <v>867</v>
      </c>
      <c r="M187" s="57" t="s">
        <v>777</v>
      </c>
      <c r="N187" s="57" t="s">
        <v>167</v>
      </c>
    </row>
    <row r="188" spans="1:14" ht="157.5">
      <c r="A188" s="57" t="s">
        <v>607</v>
      </c>
      <c r="B188" s="57"/>
      <c r="C188" s="57" t="s">
        <v>291</v>
      </c>
      <c r="D188" s="58" t="s">
        <v>532</v>
      </c>
      <c r="E188" s="57" t="s">
        <v>531</v>
      </c>
      <c r="F188" s="57"/>
      <c r="G188" s="57" t="s">
        <v>1658</v>
      </c>
      <c r="H188" s="57" t="s">
        <v>1730</v>
      </c>
      <c r="I188" s="57"/>
      <c r="J188" s="59">
        <v>25923954</v>
      </c>
      <c r="K188" s="60">
        <v>2015</v>
      </c>
      <c r="L188" s="57" t="s">
        <v>864</v>
      </c>
      <c r="M188" s="57" t="s">
        <v>794</v>
      </c>
      <c r="N188" s="57" t="s">
        <v>165</v>
      </c>
    </row>
    <row r="189" spans="1:14" ht="126">
      <c r="A189" s="57" t="s">
        <v>607</v>
      </c>
      <c r="B189" s="57"/>
      <c r="C189" s="57" t="s">
        <v>9</v>
      </c>
      <c r="D189" s="58" t="s">
        <v>1427</v>
      </c>
      <c r="E189" s="57" t="s">
        <v>79</v>
      </c>
      <c r="F189" s="57"/>
      <c r="G189" s="57" t="s">
        <v>1671</v>
      </c>
      <c r="H189" s="57" t="s">
        <v>1730</v>
      </c>
      <c r="I189" s="57"/>
      <c r="J189" s="59">
        <v>25081027</v>
      </c>
      <c r="K189" s="60">
        <v>2015</v>
      </c>
      <c r="L189" s="57" t="s">
        <v>866</v>
      </c>
      <c r="M189" s="57" t="s">
        <v>865</v>
      </c>
      <c r="N189" s="57" t="s">
        <v>166</v>
      </c>
    </row>
    <row r="190" spans="1:14" ht="94.5">
      <c r="A190" s="57" t="s">
        <v>1988</v>
      </c>
      <c r="B190" s="62"/>
      <c r="C190" s="57"/>
      <c r="D190" s="58" t="s">
        <v>1989</v>
      </c>
      <c r="E190" s="57"/>
      <c r="F190" s="57" t="s">
        <v>1232</v>
      </c>
      <c r="G190" s="57" t="s">
        <v>1990</v>
      </c>
      <c r="H190" s="57"/>
      <c r="I190" s="57"/>
      <c r="J190" s="59">
        <v>32271274</v>
      </c>
      <c r="K190" s="60">
        <v>2020</v>
      </c>
      <c r="L190" s="57" t="s">
        <v>1991</v>
      </c>
      <c r="M190" s="57" t="s">
        <v>1992</v>
      </c>
      <c r="N190" s="57" t="s">
        <v>1993</v>
      </c>
    </row>
    <row r="191" spans="1:14" ht="157.5">
      <c r="A191" s="57" t="s">
        <v>615</v>
      </c>
      <c r="B191" s="62"/>
      <c r="C191" s="57" t="s">
        <v>75</v>
      </c>
      <c r="D191" s="58" t="s">
        <v>440</v>
      </c>
      <c r="E191" s="57" t="s">
        <v>79</v>
      </c>
      <c r="F191" s="57" t="s">
        <v>416</v>
      </c>
      <c r="G191" s="57" t="s">
        <v>1793</v>
      </c>
      <c r="H191" s="57"/>
      <c r="I191" s="57"/>
      <c r="J191" s="59">
        <v>24894394</v>
      </c>
      <c r="K191" s="60">
        <v>2015</v>
      </c>
      <c r="L191" s="57" t="s">
        <v>1388</v>
      </c>
      <c r="M191" s="57" t="s">
        <v>785</v>
      </c>
      <c r="N191" s="57" t="s">
        <v>127</v>
      </c>
    </row>
    <row r="192" spans="1:14" ht="252">
      <c r="A192" s="57" t="s">
        <v>1041</v>
      </c>
      <c r="B192" s="57"/>
      <c r="C192" s="57" t="s">
        <v>9</v>
      </c>
      <c r="D192" s="58" t="s">
        <v>1042</v>
      </c>
      <c r="E192" s="57" t="s">
        <v>641</v>
      </c>
      <c r="F192" s="57"/>
      <c r="G192" s="57" t="s">
        <v>1764</v>
      </c>
      <c r="H192" s="57" t="s">
        <v>1713</v>
      </c>
      <c r="I192" s="57"/>
      <c r="J192" s="59">
        <v>28382556</v>
      </c>
      <c r="K192" s="60">
        <v>2017</v>
      </c>
      <c r="L192" s="57" t="s">
        <v>1038</v>
      </c>
      <c r="M192" s="57" t="s">
        <v>942</v>
      </c>
      <c r="N192" s="57" t="s">
        <v>1039</v>
      </c>
    </row>
    <row r="193" spans="1:14" ht="157.5">
      <c r="A193" s="57" t="s">
        <v>1069</v>
      </c>
      <c r="B193" s="57"/>
      <c r="C193" s="57" t="s">
        <v>3</v>
      </c>
      <c r="D193" s="58" t="s">
        <v>1070</v>
      </c>
      <c r="E193" s="57" t="s">
        <v>95</v>
      </c>
      <c r="F193" s="57"/>
      <c r="G193" s="57" t="s">
        <v>1687</v>
      </c>
      <c r="H193" s="57" t="s">
        <v>1753</v>
      </c>
      <c r="I193" s="57" t="s">
        <v>1068</v>
      </c>
      <c r="J193" s="59">
        <v>28483493</v>
      </c>
      <c r="K193" s="60">
        <v>2017</v>
      </c>
      <c r="L193" s="57" t="s">
        <v>1056</v>
      </c>
      <c r="M193" s="57" t="s">
        <v>777</v>
      </c>
      <c r="N193" s="57" t="s">
        <v>1055</v>
      </c>
    </row>
    <row r="194" spans="1:14" ht="126">
      <c r="A194" s="57" t="s">
        <v>2243</v>
      </c>
      <c r="B194" s="57"/>
      <c r="C194" s="57" t="s">
        <v>9</v>
      </c>
      <c r="D194" s="58" t="s">
        <v>2244</v>
      </c>
      <c r="E194" s="57" t="s">
        <v>2245</v>
      </c>
      <c r="F194" s="57"/>
      <c r="G194" s="57" t="s">
        <v>1670</v>
      </c>
      <c r="H194" s="57" t="s">
        <v>2183</v>
      </c>
      <c r="I194" s="57"/>
      <c r="J194" s="59">
        <v>34039187</v>
      </c>
      <c r="K194" s="60">
        <v>2021</v>
      </c>
      <c r="L194" s="57" t="s">
        <v>2246</v>
      </c>
      <c r="M194" s="57" t="s">
        <v>2247</v>
      </c>
      <c r="N194" s="57" t="s">
        <v>2248</v>
      </c>
    </row>
    <row r="195" spans="1:14" ht="157.5">
      <c r="A195" s="57" t="s">
        <v>87</v>
      </c>
      <c r="B195" s="57"/>
      <c r="C195" s="57" t="s">
        <v>75</v>
      </c>
      <c r="D195" s="58" t="s">
        <v>438</v>
      </c>
      <c r="E195" s="57" t="s">
        <v>77</v>
      </c>
      <c r="F195" s="57" t="s">
        <v>416</v>
      </c>
      <c r="G195" s="57" t="s">
        <v>1793</v>
      </c>
      <c r="H195" s="57"/>
      <c r="I195" s="57"/>
      <c r="J195" s="59">
        <v>24894394</v>
      </c>
      <c r="K195" s="60">
        <v>2014</v>
      </c>
      <c r="L195" s="57" t="s">
        <v>786</v>
      </c>
      <c r="M195" s="57" t="s">
        <v>785</v>
      </c>
      <c r="N195" s="57" t="s">
        <v>127</v>
      </c>
    </row>
    <row r="196" spans="1:14" ht="126">
      <c r="A196" s="57" t="s">
        <v>1051</v>
      </c>
      <c r="B196" s="57" t="s">
        <v>1040</v>
      </c>
      <c r="C196" s="57" t="s">
        <v>3</v>
      </c>
      <c r="D196" s="58" t="s">
        <v>1037</v>
      </c>
      <c r="E196" s="57" t="s">
        <v>1036</v>
      </c>
      <c r="F196" s="57"/>
      <c r="G196" s="57" t="s">
        <v>1752</v>
      </c>
      <c r="H196" s="57"/>
      <c r="I196" s="57"/>
      <c r="J196" s="59">
        <v>28362542</v>
      </c>
      <c r="K196" s="60">
        <v>2017</v>
      </c>
      <c r="L196" s="57" t="s">
        <v>1035</v>
      </c>
      <c r="M196" s="57" t="s">
        <v>830</v>
      </c>
      <c r="N196" s="57" t="s">
        <v>1034</v>
      </c>
    </row>
    <row r="197" spans="1:14" ht="126">
      <c r="A197" s="57" t="s">
        <v>1051</v>
      </c>
      <c r="B197" s="57"/>
      <c r="C197" s="57" t="s">
        <v>9</v>
      </c>
      <c r="D197" s="58" t="s">
        <v>1476</v>
      </c>
      <c r="E197" s="57" t="s">
        <v>1475</v>
      </c>
      <c r="F197" s="57"/>
      <c r="G197" s="57" t="s">
        <v>1759</v>
      </c>
      <c r="H197" s="57"/>
      <c r="I197" s="57"/>
      <c r="J197" s="59">
        <v>30789462</v>
      </c>
      <c r="K197" s="60">
        <v>2019</v>
      </c>
      <c r="L197" s="57" t="s">
        <v>1474</v>
      </c>
      <c r="M197" s="57" t="s">
        <v>794</v>
      </c>
      <c r="N197" s="57" t="s">
        <v>1477</v>
      </c>
    </row>
    <row r="198" spans="1:14" ht="189">
      <c r="A198" s="57" t="s">
        <v>1782</v>
      </c>
      <c r="B198" s="57"/>
      <c r="C198" s="57" t="s">
        <v>57</v>
      </c>
      <c r="D198" s="58" t="s">
        <v>1776</v>
      </c>
      <c r="E198" s="57" t="s">
        <v>1783</v>
      </c>
      <c r="F198" s="57" t="s">
        <v>1778</v>
      </c>
      <c r="G198" s="57" t="s">
        <v>1757</v>
      </c>
      <c r="H198" s="57"/>
      <c r="I198" s="57" t="s">
        <v>1779</v>
      </c>
      <c r="J198" s="59">
        <v>31573376</v>
      </c>
      <c r="K198" s="60">
        <v>2019</v>
      </c>
      <c r="L198" s="57" t="s">
        <v>1780</v>
      </c>
      <c r="M198" s="57" t="s">
        <v>830</v>
      </c>
      <c r="N198" s="57" t="s">
        <v>1781</v>
      </c>
    </row>
    <row r="199" spans="1:14" ht="157.5">
      <c r="A199" s="57" t="s">
        <v>614</v>
      </c>
      <c r="B199" s="57"/>
      <c r="C199" s="57" t="s">
        <v>29</v>
      </c>
      <c r="D199" s="58" t="s">
        <v>1430</v>
      </c>
      <c r="E199" s="57" t="s">
        <v>79</v>
      </c>
      <c r="F199" s="57" t="s">
        <v>546</v>
      </c>
      <c r="G199" s="57" t="s">
        <v>1658</v>
      </c>
      <c r="H199" s="57" t="s">
        <v>1755</v>
      </c>
      <c r="I199" s="57"/>
      <c r="J199" s="59">
        <v>26622144</v>
      </c>
      <c r="K199" s="60">
        <v>2015</v>
      </c>
      <c r="L199" s="57" t="s">
        <v>885</v>
      </c>
      <c r="M199" s="57" t="s">
        <v>884</v>
      </c>
      <c r="N199" s="57" t="s">
        <v>181</v>
      </c>
    </row>
    <row r="200" spans="1:14" ht="315">
      <c r="A200" s="57" t="s">
        <v>2731</v>
      </c>
      <c r="B200" s="57"/>
      <c r="C200" s="57" t="s">
        <v>2732</v>
      </c>
      <c r="D200" s="58" t="s">
        <v>2733</v>
      </c>
      <c r="E200" s="57" t="s">
        <v>2734</v>
      </c>
      <c r="F200" s="57"/>
      <c r="G200" s="57" t="s">
        <v>2735</v>
      </c>
      <c r="H200" s="57" t="s">
        <v>2183</v>
      </c>
      <c r="I200" s="57"/>
      <c r="J200" s="59">
        <v>36143395</v>
      </c>
      <c r="K200" s="60">
        <v>2022</v>
      </c>
      <c r="L200" s="57" t="s">
        <v>2736</v>
      </c>
      <c r="M200" s="57" t="s">
        <v>2737</v>
      </c>
      <c r="N200" s="57" t="s">
        <v>2738</v>
      </c>
    </row>
    <row r="201" spans="1:14" ht="220.5">
      <c r="A201" s="57" t="s">
        <v>2685</v>
      </c>
      <c r="B201" s="57"/>
      <c r="C201" s="57" t="s">
        <v>3</v>
      </c>
      <c r="D201" s="58" t="s">
        <v>2686</v>
      </c>
      <c r="E201" s="57" t="s">
        <v>2117</v>
      </c>
      <c r="F201" s="57"/>
      <c r="G201" s="57" t="s">
        <v>2687</v>
      </c>
      <c r="H201" s="57" t="s">
        <v>2688</v>
      </c>
      <c r="I201" s="57" t="s">
        <v>2689</v>
      </c>
      <c r="J201" s="59">
        <v>36288621</v>
      </c>
      <c r="K201" s="60">
        <v>2022</v>
      </c>
      <c r="L201" s="57" t="s">
        <v>2690</v>
      </c>
      <c r="M201" s="57" t="s">
        <v>1185</v>
      </c>
      <c r="N201" s="57" t="s">
        <v>2691</v>
      </c>
    </row>
    <row r="202" spans="1:14" ht="189">
      <c r="A202" s="57" t="s">
        <v>612</v>
      </c>
      <c r="B202" s="57"/>
      <c r="C202" s="57" t="s">
        <v>4</v>
      </c>
      <c r="D202" s="58" t="s">
        <v>1429</v>
      </c>
      <c r="E202" s="57" t="s">
        <v>79</v>
      </c>
      <c r="F202" s="57" t="s">
        <v>499</v>
      </c>
      <c r="G202" s="57" t="s">
        <v>1688</v>
      </c>
      <c r="H202" s="57"/>
      <c r="I202" s="57"/>
      <c r="J202" s="59">
        <v>26148637</v>
      </c>
      <c r="K202" s="60">
        <v>2016</v>
      </c>
      <c r="L202" s="57" t="s">
        <v>838</v>
      </c>
      <c r="M202" s="57" t="s">
        <v>882</v>
      </c>
      <c r="N202" s="57" t="s">
        <v>179</v>
      </c>
    </row>
    <row r="203" spans="1:14" ht="94.5">
      <c r="A203" s="57" t="s">
        <v>2115</v>
      </c>
      <c r="B203" s="57"/>
      <c r="C203" s="57" t="s">
        <v>2109</v>
      </c>
      <c r="D203" s="58" t="s">
        <v>2116</v>
      </c>
      <c r="E203" s="57" t="s">
        <v>2117</v>
      </c>
      <c r="F203" s="57" t="s">
        <v>1232</v>
      </c>
      <c r="G203" s="57" t="s">
        <v>1668</v>
      </c>
      <c r="H203" s="57" t="s">
        <v>2118</v>
      </c>
      <c r="I203" s="57"/>
      <c r="J203" s="59">
        <v>32890081</v>
      </c>
      <c r="K203" s="60">
        <v>2020</v>
      </c>
      <c r="L203" s="57" t="s">
        <v>2119</v>
      </c>
      <c r="M203" s="57" t="s">
        <v>1992</v>
      </c>
      <c r="N203" s="57" t="s">
        <v>2120</v>
      </c>
    </row>
    <row r="204" spans="1:14" ht="126">
      <c r="A204" s="57" t="s">
        <v>613</v>
      </c>
      <c r="B204" s="57"/>
      <c r="C204" s="57" t="s">
        <v>60</v>
      </c>
      <c r="D204" s="58" t="s">
        <v>545</v>
      </c>
      <c r="E204" s="57" t="s">
        <v>544</v>
      </c>
      <c r="F204" s="57"/>
      <c r="G204" s="57" t="s">
        <v>1668</v>
      </c>
      <c r="H204" s="57"/>
      <c r="I204" s="57"/>
      <c r="J204" s="59">
        <v>26244973</v>
      </c>
      <c r="K204" s="60">
        <v>2015</v>
      </c>
      <c r="L204" s="57" t="s">
        <v>883</v>
      </c>
      <c r="M204" s="57" t="s">
        <v>789</v>
      </c>
      <c r="N204" s="57" t="s">
        <v>180</v>
      </c>
    </row>
    <row r="205" spans="1:14" ht="126">
      <c r="A205" s="57" t="s">
        <v>611</v>
      </c>
      <c r="B205" s="57"/>
      <c r="C205" s="57" t="s">
        <v>57</v>
      </c>
      <c r="D205" s="58" t="s">
        <v>543</v>
      </c>
      <c r="E205" s="57" t="s">
        <v>81</v>
      </c>
      <c r="F205" s="57" t="s">
        <v>499</v>
      </c>
      <c r="G205" s="57" t="s">
        <v>1658</v>
      </c>
      <c r="H205" s="57"/>
      <c r="I205" s="57"/>
      <c r="J205" s="59">
        <v>24576889</v>
      </c>
      <c r="K205" s="60">
        <v>2014</v>
      </c>
      <c r="L205" s="57" t="s">
        <v>881</v>
      </c>
      <c r="M205" s="57" t="s">
        <v>771</v>
      </c>
      <c r="N205" s="57" t="s">
        <v>178</v>
      </c>
    </row>
    <row r="206" spans="1:14" ht="220.5">
      <c r="A206" s="57" t="s">
        <v>2703</v>
      </c>
      <c r="B206" s="57"/>
      <c r="C206" s="57" t="s">
        <v>2542</v>
      </c>
      <c r="D206" s="58" t="s">
        <v>2704</v>
      </c>
      <c r="E206" s="57" t="s">
        <v>2705</v>
      </c>
      <c r="F206" s="57"/>
      <c r="G206" s="57" t="s">
        <v>2706</v>
      </c>
      <c r="H206" s="57"/>
      <c r="I206" s="57"/>
      <c r="J206" s="59">
        <v>34462582</v>
      </c>
      <c r="K206" s="60">
        <v>2022</v>
      </c>
      <c r="L206" s="57" t="s">
        <v>2707</v>
      </c>
      <c r="M206" s="57" t="s">
        <v>2708</v>
      </c>
      <c r="N206" s="57" t="s">
        <v>2709</v>
      </c>
    </row>
    <row r="207" spans="1:14" ht="126">
      <c r="A207" s="57" t="s">
        <v>608</v>
      </c>
      <c r="B207" s="57"/>
      <c r="C207" s="57" t="s">
        <v>3</v>
      </c>
      <c r="D207" s="58" t="s">
        <v>1371</v>
      </c>
      <c r="E207" s="57" t="s">
        <v>79</v>
      </c>
      <c r="F207" s="57"/>
      <c r="G207" s="57" t="s">
        <v>1664</v>
      </c>
      <c r="H207" s="57"/>
      <c r="I207" s="57"/>
      <c r="J207" s="59">
        <v>23676237</v>
      </c>
      <c r="K207" s="60">
        <v>2013</v>
      </c>
      <c r="L207" s="57" t="s">
        <v>871</v>
      </c>
      <c r="M207" s="57" t="s">
        <v>870</v>
      </c>
      <c r="N207" s="57" t="s">
        <v>171</v>
      </c>
    </row>
    <row r="208" spans="1:14" ht="126">
      <c r="A208" s="57" t="s">
        <v>608</v>
      </c>
      <c r="B208" s="57"/>
      <c r="C208" s="57" t="s">
        <v>3</v>
      </c>
      <c r="D208" s="58" t="s">
        <v>537</v>
      </c>
      <c r="E208" s="57" t="s">
        <v>536</v>
      </c>
      <c r="F208" s="57"/>
      <c r="G208" s="57" t="s">
        <v>1677</v>
      </c>
      <c r="H208" s="57" t="s">
        <v>1712</v>
      </c>
      <c r="I208" s="57"/>
      <c r="J208" s="59">
        <v>26189087</v>
      </c>
      <c r="K208" s="60">
        <v>2015</v>
      </c>
      <c r="L208" s="57" t="s">
        <v>869</v>
      </c>
      <c r="M208" s="57" t="s">
        <v>777</v>
      </c>
      <c r="N208" s="57" t="s">
        <v>170</v>
      </c>
    </row>
    <row r="209" spans="1:14" ht="220.5">
      <c r="A209" s="57" t="s">
        <v>608</v>
      </c>
      <c r="B209" s="57"/>
      <c r="C209" s="57" t="s">
        <v>2538</v>
      </c>
      <c r="D209" s="58" t="s">
        <v>535</v>
      </c>
      <c r="E209" s="57" t="s">
        <v>79</v>
      </c>
      <c r="F209" s="57" t="s">
        <v>534</v>
      </c>
      <c r="G209" s="57" t="s">
        <v>1689</v>
      </c>
      <c r="H209" s="57"/>
      <c r="I209" s="57"/>
      <c r="J209" s="59">
        <v>26735319</v>
      </c>
      <c r="K209" s="60">
        <v>2016</v>
      </c>
      <c r="L209" s="57" t="s">
        <v>868</v>
      </c>
      <c r="M209" s="57" t="s">
        <v>827</v>
      </c>
      <c r="N209" s="57" t="s">
        <v>169</v>
      </c>
    </row>
    <row r="210" spans="1:14" ht="220.5">
      <c r="A210" s="57" t="s">
        <v>1644</v>
      </c>
      <c r="B210" s="57"/>
      <c r="C210" s="57" t="s">
        <v>9</v>
      </c>
      <c r="D210" s="58" t="s">
        <v>1194</v>
      </c>
      <c r="E210" s="57" t="s">
        <v>1193</v>
      </c>
      <c r="F210" s="57"/>
      <c r="G210" s="57" t="s">
        <v>1819</v>
      </c>
      <c r="H210" s="57"/>
      <c r="I210" s="57"/>
      <c r="J210" s="59">
        <v>29190245</v>
      </c>
      <c r="K210" s="60">
        <v>2017</v>
      </c>
      <c r="L210" s="57" t="s">
        <v>1191</v>
      </c>
      <c r="M210" s="57" t="s">
        <v>794</v>
      </c>
      <c r="N210" s="57" t="s">
        <v>1192</v>
      </c>
    </row>
    <row r="211" spans="1:14" ht="189">
      <c r="A211" s="57" t="s">
        <v>39</v>
      </c>
      <c r="B211" s="57"/>
      <c r="C211" s="57" t="s">
        <v>70</v>
      </c>
      <c r="D211" s="58" t="s">
        <v>547</v>
      </c>
      <c r="E211" s="57" t="s">
        <v>79</v>
      </c>
      <c r="F211" s="57"/>
      <c r="G211" s="57" t="s">
        <v>1714</v>
      </c>
      <c r="H211" s="57" t="s">
        <v>1712</v>
      </c>
      <c r="I211" s="57"/>
      <c r="J211" s="59">
        <v>25462132</v>
      </c>
      <c r="K211" s="60">
        <v>2015</v>
      </c>
      <c r="L211" s="57" t="s">
        <v>886</v>
      </c>
      <c r="M211" s="57" t="s">
        <v>827</v>
      </c>
      <c r="N211" s="57" t="s">
        <v>274</v>
      </c>
    </row>
    <row r="212" spans="1:14" ht="157.5">
      <c r="A212" s="57" t="s">
        <v>320</v>
      </c>
      <c r="B212" s="57"/>
      <c r="C212" s="57" t="s">
        <v>75</v>
      </c>
      <c r="D212" s="58" t="s">
        <v>322</v>
      </c>
      <c r="E212" s="57" t="s">
        <v>79</v>
      </c>
      <c r="F212" s="57"/>
      <c r="G212" s="57" t="s">
        <v>1802</v>
      </c>
      <c r="H212" s="57"/>
      <c r="I212" s="57"/>
      <c r="J212" s="59">
        <v>24894394</v>
      </c>
      <c r="K212" s="60">
        <v>2014</v>
      </c>
      <c r="L212" s="57" t="s">
        <v>786</v>
      </c>
      <c r="M212" s="57" t="s">
        <v>785</v>
      </c>
      <c r="N212" s="57" t="s">
        <v>127</v>
      </c>
    </row>
    <row r="213" spans="1:14" ht="157.5">
      <c r="A213" s="57" t="s">
        <v>320</v>
      </c>
      <c r="B213" s="57"/>
      <c r="C213" s="57" t="s">
        <v>75</v>
      </c>
      <c r="D213" s="58" t="s">
        <v>322</v>
      </c>
      <c r="E213" s="57" t="s">
        <v>79</v>
      </c>
      <c r="F213" s="57" t="s">
        <v>416</v>
      </c>
      <c r="G213" s="57" t="s">
        <v>1793</v>
      </c>
      <c r="H213" s="57"/>
      <c r="I213" s="57"/>
      <c r="J213" s="59">
        <v>24894394</v>
      </c>
      <c r="K213" s="60">
        <v>2014</v>
      </c>
      <c r="L213" s="57" t="s">
        <v>786</v>
      </c>
      <c r="M213" s="57" t="s">
        <v>785</v>
      </c>
      <c r="N213" s="57" t="s">
        <v>127</v>
      </c>
    </row>
    <row r="214" spans="1:14" ht="189">
      <c r="A214" s="57" t="s">
        <v>2432</v>
      </c>
      <c r="B214" s="57"/>
      <c r="C214" s="57" t="s">
        <v>2433</v>
      </c>
      <c r="D214" s="58" t="s">
        <v>2434</v>
      </c>
      <c r="E214" s="57" t="s">
        <v>2117</v>
      </c>
      <c r="F214" s="57" t="s">
        <v>2435</v>
      </c>
      <c r="G214" s="57" t="s">
        <v>2436</v>
      </c>
      <c r="H214" s="57" t="s">
        <v>2437</v>
      </c>
      <c r="I214" s="57"/>
      <c r="J214" s="59">
        <v>34977425</v>
      </c>
      <c r="K214" s="60">
        <v>2022</v>
      </c>
      <c r="L214" s="57" t="s">
        <v>2438</v>
      </c>
      <c r="M214" s="57" t="s">
        <v>2439</v>
      </c>
      <c r="N214" s="57" t="s">
        <v>2440</v>
      </c>
    </row>
    <row r="215" spans="1:14" ht="189">
      <c r="A215" s="57" t="s">
        <v>606</v>
      </c>
      <c r="B215" s="57"/>
      <c r="C215" s="57" t="s">
        <v>94</v>
      </c>
      <c r="D215" s="58" t="s">
        <v>518</v>
      </c>
      <c r="E215" s="57" t="s">
        <v>79</v>
      </c>
      <c r="F215" s="57" t="s">
        <v>416</v>
      </c>
      <c r="G215" s="57" t="s">
        <v>1681</v>
      </c>
      <c r="H215" s="57"/>
      <c r="I215" s="57"/>
      <c r="J215" s="59">
        <v>18436843</v>
      </c>
      <c r="K215" s="60">
        <v>2008</v>
      </c>
      <c r="L215" s="57" t="s">
        <v>858</v>
      </c>
      <c r="M215" s="57" t="s">
        <v>785</v>
      </c>
      <c r="N215" s="57" t="s">
        <v>517</v>
      </c>
    </row>
    <row r="216" spans="1:14" ht="157.5">
      <c r="A216" s="57" t="s">
        <v>606</v>
      </c>
      <c r="B216" s="57"/>
      <c r="C216" s="57" t="s">
        <v>60</v>
      </c>
      <c r="D216" s="58" t="s">
        <v>2380</v>
      </c>
      <c r="E216" s="57" t="s">
        <v>2381</v>
      </c>
      <c r="F216" s="57" t="s">
        <v>2382</v>
      </c>
      <c r="G216" s="57" t="s">
        <v>1661</v>
      </c>
      <c r="H216" s="57" t="s">
        <v>1962</v>
      </c>
      <c r="I216" s="57"/>
      <c r="J216" s="59">
        <v>34527374</v>
      </c>
      <c r="K216" s="60">
        <v>2021</v>
      </c>
      <c r="L216" s="57" t="s">
        <v>2383</v>
      </c>
      <c r="M216" s="57" t="s">
        <v>2340</v>
      </c>
      <c r="N216" s="57" t="s">
        <v>2384</v>
      </c>
    </row>
    <row r="217" spans="1:14" ht="126">
      <c r="A217" s="57" t="s">
        <v>616</v>
      </c>
      <c r="B217" s="57"/>
      <c r="C217" s="57" t="s">
        <v>3</v>
      </c>
      <c r="D217" s="58" t="s">
        <v>1431</v>
      </c>
      <c r="E217" s="57" t="s">
        <v>79</v>
      </c>
      <c r="F217" s="57" t="s">
        <v>499</v>
      </c>
      <c r="G217" s="57" t="s">
        <v>1820</v>
      </c>
      <c r="H217" s="57" t="s">
        <v>1712</v>
      </c>
      <c r="I217" s="57"/>
      <c r="J217" s="59">
        <v>22159690</v>
      </c>
      <c r="K217" s="60">
        <v>2011</v>
      </c>
      <c r="L217" s="57" t="s">
        <v>887</v>
      </c>
      <c r="M217" s="57" t="s">
        <v>888</v>
      </c>
      <c r="N217" s="57" t="s">
        <v>273</v>
      </c>
    </row>
    <row r="218" spans="1:14" ht="94.5">
      <c r="A218" s="57" t="s">
        <v>2209</v>
      </c>
      <c r="B218" s="57"/>
      <c r="C218" s="57" t="s">
        <v>3</v>
      </c>
      <c r="D218" s="58" t="s">
        <v>2204</v>
      </c>
      <c r="E218" s="57" t="s">
        <v>2117</v>
      </c>
      <c r="F218" s="57" t="s">
        <v>1232</v>
      </c>
      <c r="G218" s="57" t="s">
        <v>2205</v>
      </c>
      <c r="H218" s="57"/>
      <c r="I218" s="57"/>
      <c r="J218" s="59">
        <v>33617409</v>
      </c>
      <c r="K218" s="60">
        <v>2021</v>
      </c>
      <c r="L218" s="57" t="s">
        <v>2206</v>
      </c>
      <c r="M218" s="57" t="s">
        <v>2207</v>
      </c>
      <c r="N218" s="57" t="s">
        <v>2208</v>
      </c>
    </row>
    <row r="219" spans="1:14" ht="157.5">
      <c r="A219" s="57" t="s">
        <v>1176</v>
      </c>
      <c r="B219" s="57"/>
      <c r="C219" s="57" t="s">
        <v>9</v>
      </c>
      <c r="D219" s="58" t="s">
        <v>1432</v>
      </c>
      <c r="E219" s="57" t="s">
        <v>1179</v>
      </c>
      <c r="F219" s="57" t="s">
        <v>1178</v>
      </c>
      <c r="G219" s="57" t="s">
        <v>1658</v>
      </c>
      <c r="H219" s="57"/>
      <c r="I219" s="57" t="s">
        <v>1177</v>
      </c>
      <c r="J219" s="63">
        <v>29264653</v>
      </c>
      <c r="K219" s="61">
        <v>2017</v>
      </c>
      <c r="L219" s="57" t="s">
        <v>1571</v>
      </c>
      <c r="M219" s="57" t="s">
        <v>1103</v>
      </c>
      <c r="N219" s="57" t="s">
        <v>1174</v>
      </c>
    </row>
    <row r="220" spans="1:14" ht="189">
      <c r="A220" s="57" t="s">
        <v>2545</v>
      </c>
      <c r="B220" s="62"/>
      <c r="C220" s="57" t="s">
        <v>794</v>
      </c>
      <c r="D220" s="58" t="s">
        <v>2546</v>
      </c>
      <c r="E220" s="57" t="s">
        <v>2079</v>
      </c>
      <c r="F220" s="57" t="s">
        <v>1232</v>
      </c>
      <c r="G220" s="57" t="s">
        <v>2547</v>
      </c>
      <c r="H220" s="57" t="s">
        <v>2183</v>
      </c>
      <c r="I220" s="57" t="s">
        <v>2548</v>
      </c>
      <c r="J220" s="63">
        <v>35880207</v>
      </c>
      <c r="K220" s="61">
        <v>2022</v>
      </c>
      <c r="L220" s="57" t="s">
        <v>2549</v>
      </c>
      <c r="M220" s="57" t="s">
        <v>2550</v>
      </c>
      <c r="N220" s="57" t="s">
        <v>2551</v>
      </c>
    </row>
    <row r="221" spans="1:14" ht="94.5">
      <c r="A221" s="57" t="s">
        <v>2077</v>
      </c>
      <c r="B221" s="62"/>
      <c r="C221" s="57" t="s">
        <v>3</v>
      </c>
      <c r="D221" s="58" t="s">
        <v>2078</v>
      </c>
      <c r="E221" s="57" t="s">
        <v>2079</v>
      </c>
      <c r="F221" s="57" t="s">
        <v>1232</v>
      </c>
      <c r="G221" s="57" t="s">
        <v>1668</v>
      </c>
      <c r="H221" s="57" t="s">
        <v>1346</v>
      </c>
      <c r="I221" s="57"/>
      <c r="J221" s="63">
        <v>32971662</v>
      </c>
      <c r="K221" s="61">
        <v>2020</v>
      </c>
      <c r="L221" s="57" t="s">
        <v>2080</v>
      </c>
      <c r="M221" s="57" t="s">
        <v>991</v>
      </c>
      <c r="N221" s="57" t="s">
        <v>2081</v>
      </c>
    </row>
    <row r="222" spans="1:14" ht="94.5">
      <c r="A222" s="57" t="s">
        <v>2764</v>
      </c>
      <c r="B222" s="62"/>
      <c r="C222" s="57" t="s">
        <v>794</v>
      </c>
      <c r="D222" s="58" t="s">
        <v>2765</v>
      </c>
      <c r="E222" s="57" t="s">
        <v>2117</v>
      </c>
      <c r="F222" s="57" t="s">
        <v>1232</v>
      </c>
      <c r="G222" s="57" t="s">
        <v>2766</v>
      </c>
      <c r="H222" s="57"/>
      <c r="I222" s="57"/>
      <c r="J222" s="63">
        <v>36657154</v>
      </c>
      <c r="K222" s="61">
        <v>2023</v>
      </c>
      <c r="L222" s="57" t="s">
        <v>2767</v>
      </c>
      <c r="M222" s="57" t="s">
        <v>1992</v>
      </c>
      <c r="N222" s="57" t="s">
        <v>2768</v>
      </c>
    </row>
    <row r="223" spans="1:14" ht="31.5">
      <c r="A223" s="57"/>
      <c r="B223" s="62"/>
      <c r="C223" s="57"/>
      <c r="D223" s="58"/>
      <c r="E223" s="57"/>
      <c r="F223" s="57"/>
      <c r="G223" s="57"/>
      <c r="H223" s="57"/>
      <c r="I223" s="57"/>
      <c r="J223" s="59"/>
      <c r="K223" s="60"/>
      <c r="L223" s="57"/>
      <c r="M223" s="57"/>
      <c r="N223" s="57"/>
    </row>
    <row r="224" spans="1:14" ht="31.5">
      <c r="A224" s="64" t="s">
        <v>103</v>
      </c>
      <c r="B224" s="65"/>
      <c r="C224" s="65"/>
      <c r="D224" s="66"/>
      <c r="E224" s="65"/>
      <c r="F224" s="65"/>
      <c r="G224" s="65"/>
      <c r="H224" s="65"/>
      <c r="I224" s="65"/>
      <c r="J224" s="67"/>
      <c r="K224" s="67"/>
      <c r="L224" s="65"/>
      <c r="M224" s="65"/>
      <c r="N224" s="65"/>
    </row>
    <row r="225" spans="1:14" ht="157.5">
      <c r="A225" s="68" t="s">
        <v>1171</v>
      </c>
      <c r="B225" s="68"/>
      <c r="C225" s="68" t="s">
        <v>9</v>
      </c>
      <c r="D225" s="69" t="s">
        <v>1172</v>
      </c>
      <c r="E225" s="68" t="s">
        <v>79</v>
      </c>
      <c r="F225" s="68" t="s">
        <v>1167</v>
      </c>
      <c r="G225" s="68" t="s">
        <v>1821</v>
      </c>
      <c r="H225" s="68" t="s">
        <v>1715</v>
      </c>
      <c r="I225" s="68"/>
      <c r="J225" s="70">
        <v>29057371</v>
      </c>
      <c r="K225" s="71">
        <v>2017</v>
      </c>
      <c r="L225" s="68" t="s">
        <v>1143</v>
      </c>
      <c r="M225" s="68" t="s">
        <v>1142</v>
      </c>
      <c r="N225" s="68" t="s">
        <v>1141</v>
      </c>
    </row>
    <row r="226" spans="1:14" ht="126">
      <c r="A226" s="68" t="s">
        <v>695</v>
      </c>
      <c r="B226" s="68"/>
      <c r="C226" s="68" t="s">
        <v>696</v>
      </c>
      <c r="D226" s="69" t="s">
        <v>1376</v>
      </c>
      <c r="E226" s="68" t="s">
        <v>640</v>
      </c>
      <c r="F226" s="68"/>
      <c r="G226" s="68" t="s">
        <v>1822</v>
      </c>
      <c r="H226" s="68"/>
      <c r="I226" s="68"/>
      <c r="J226" s="70">
        <v>28055101</v>
      </c>
      <c r="K226" s="71">
        <v>2017</v>
      </c>
      <c r="L226" s="68" t="s">
        <v>891</v>
      </c>
      <c r="M226" s="68" t="s">
        <v>785</v>
      </c>
      <c r="N226" s="68" t="s">
        <v>694</v>
      </c>
    </row>
    <row r="227" spans="1:14" ht="157.5">
      <c r="A227" s="68" t="s">
        <v>695</v>
      </c>
      <c r="B227" s="68"/>
      <c r="C227" s="68" t="s">
        <v>9</v>
      </c>
      <c r="D227" s="69" t="s">
        <v>1168</v>
      </c>
      <c r="E227" s="68" t="s">
        <v>79</v>
      </c>
      <c r="F227" s="68" t="s">
        <v>1167</v>
      </c>
      <c r="G227" s="68" t="s">
        <v>1707</v>
      </c>
      <c r="H227" s="68"/>
      <c r="I227" s="68"/>
      <c r="J227" s="70">
        <v>28832731</v>
      </c>
      <c r="K227" s="71">
        <v>2017</v>
      </c>
      <c r="L227" s="68" t="s">
        <v>1151</v>
      </c>
      <c r="M227" s="68" t="s">
        <v>1152</v>
      </c>
      <c r="N227" s="68" t="s">
        <v>1150</v>
      </c>
    </row>
    <row r="228" spans="1:14" ht="189">
      <c r="A228" s="68" t="s">
        <v>1652</v>
      </c>
      <c r="B228" s="68"/>
      <c r="C228" s="68" t="s">
        <v>3</v>
      </c>
      <c r="D228" s="69" t="s">
        <v>1201</v>
      </c>
      <c r="E228" s="68" t="s">
        <v>79</v>
      </c>
      <c r="F228" s="68"/>
      <c r="G228" s="68" t="s">
        <v>1823</v>
      </c>
      <c r="H228" s="68"/>
      <c r="I228" s="68"/>
      <c r="J228" s="70">
        <v>29260123</v>
      </c>
      <c r="K228" s="71">
        <v>2017</v>
      </c>
      <c r="L228" s="68" t="s">
        <v>1199</v>
      </c>
      <c r="M228" s="68" t="s">
        <v>1142</v>
      </c>
      <c r="N228" s="68" t="s">
        <v>1200</v>
      </c>
    </row>
    <row r="229" spans="1:14" ht="126">
      <c r="A229" s="68" t="s">
        <v>1994</v>
      </c>
      <c r="B229" s="72"/>
      <c r="C229" s="68"/>
      <c r="D229" s="69" t="s">
        <v>1995</v>
      </c>
      <c r="E229" s="68" t="s">
        <v>1996</v>
      </c>
      <c r="F229" s="68"/>
      <c r="G229" s="68" t="s">
        <v>1997</v>
      </c>
      <c r="H229" s="68"/>
      <c r="I229" s="68" t="s">
        <v>1998</v>
      </c>
      <c r="J229" s="70">
        <v>32282703</v>
      </c>
      <c r="K229" s="71">
        <v>2020</v>
      </c>
      <c r="L229" s="68" t="s">
        <v>1999</v>
      </c>
      <c r="M229" s="68" t="s">
        <v>2000</v>
      </c>
      <c r="N229" s="68" t="s">
        <v>2001</v>
      </c>
    </row>
    <row r="230" spans="1:14" ht="157.5">
      <c r="A230" s="68" t="s">
        <v>695</v>
      </c>
      <c r="B230" s="72"/>
      <c r="C230" s="68" t="s">
        <v>3</v>
      </c>
      <c r="D230" s="69" t="s">
        <v>2461</v>
      </c>
      <c r="E230" s="68" t="s">
        <v>2462</v>
      </c>
      <c r="F230" s="68"/>
      <c r="G230" s="68" t="s">
        <v>2463</v>
      </c>
      <c r="H230" s="68" t="s">
        <v>2183</v>
      </c>
      <c r="I230" s="68"/>
      <c r="J230" s="70">
        <v>34620798</v>
      </c>
      <c r="K230" s="71">
        <v>2022</v>
      </c>
      <c r="L230" s="68" t="s">
        <v>2464</v>
      </c>
      <c r="M230" s="68" t="s">
        <v>794</v>
      </c>
      <c r="N230" s="68" t="s">
        <v>2465</v>
      </c>
    </row>
    <row r="231" spans="1:14" ht="315">
      <c r="A231" s="68" t="s">
        <v>2661</v>
      </c>
      <c r="B231" s="72"/>
      <c r="C231" s="68" t="s">
        <v>2662</v>
      </c>
      <c r="D231" s="69" t="s">
        <v>2663</v>
      </c>
      <c r="E231" s="68" t="s">
        <v>2128</v>
      </c>
      <c r="F231" s="68"/>
      <c r="G231" s="68" t="s">
        <v>2664</v>
      </c>
      <c r="H231" s="68" t="s">
        <v>2183</v>
      </c>
      <c r="I231" s="68" t="s">
        <v>2665</v>
      </c>
      <c r="J231" s="70">
        <v>36345414</v>
      </c>
      <c r="K231" s="71">
        <v>2022</v>
      </c>
      <c r="L231" s="68" t="s">
        <v>2666</v>
      </c>
      <c r="M231" s="68" t="s">
        <v>1142</v>
      </c>
      <c r="N231" s="68" t="s">
        <v>2667</v>
      </c>
    </row>
    <row r="232" spans="1:14" ht="220.5">
      <c r="A232" s="69" t="s">
        <v>104</v>
      </c>
      <c r="B232" s="72"/>
      <c r="C232" s="68" t="s">
        <v>9</v>
      </c>
      <c r="D232" s="69" t="s">
        <v>566</v>
      </c>
      <c r="E232" s="68" t="s">
        <v>76</v>
      </c>
      <c r="F232" s="68"/>
      <c r="G232" s="68" t="s">
        <v>1716</v>
      </c>
      <c r="H232" s="68" t="s">
        <v>1717</v>
      </c>
      <c r="I232" s="68"/>
      <c r="J232" s="70">
        <v>20126479</v>
      </c>
      <c r="K232" s="71">
        <v>2009</v>
      </c>
      <c r="L232" s="68" t="s">
        <v>896</v>
      </c>
      <c r="M232" s="68" t="s">
        <v>895</v>
      </c>
      <c r="N232" s="68" t="s">
        <v>198</v>
      </c>
    </row>
    <row r="233" spans="1:14" ht="189">
      <c r="A233" s="69" t="s">
        <v>104</v>
      </c>
      <c r="B233" s="72"/>
      <c r="C233" s="68" t="s">
        <v>9</v>
      </c>
      <c r="D233" s="69" t="s">
        <v>564</v>
      </c>
      <c r="E233" s="68" t="s">
        <v>79</v>
      </c>
      <c r="F233" s="68"/>
      <c r="G233" s="68" t="s">
        <v>14</v>
      </c>
      <c r="H233" s="68" t="s">
        <v>1717</v>
      </c>
      <c r="I233" s="68"/>
      <c r="J233" s="70">
        <v>24505207</v>
      </c>
      <c r="K233" s="71">
        <v>2014</v>
      </c>
      <c r="L233" s="68" t="s">
        <v>893</v>
      </c>
      <c r="M233" s="68" t="s">
        <v>892</v>
      </c>
      <c r="N233" s="68" t="s">
        <v>196</v>
      </c>
    </row>
    <row r="234" spans="1:14" ht="157.5">
      <c r="A234" s="69" t="s">
        <v>104</v>
      </c>
      <c r="B234" s="68"/>
      <c r="C234" s="68" t="s">
        <v>20</v>
      </c>
      <c r="D234" s="69" t="s">
        <v>494</v>
      </c>
      <c r="E234" s="68" t="s">
        <v>79</v>
      </c>
      <c r="F234" s="68" t="s">
        <v>416</v>
      </c>
      <c r="G234" s="68" t="s">
        <v>1658</v>
      </c>
      <c r="H234" s="68"/>
      <c r="I234" s="68"/>
      <c r="J234" s="70">
        <v>25284764</v>
      </c>
      <c r="K234" s="71">
        <v>2015</v>
      </c>
      <c r="L234" s="68" t="s">
        <v>879</v>
      </c>
      <c r="M234" s="68" t="s">
        <v>777</v>
      </c>
      <c r="N234" s="68" t="s">
        <v>141</v>
      </c>
    </row>
    <row r="235" spans="1:14" ht="157.5">
      <c r="A235" s="69" t="s">
        <v>104</v>
      </c>
      <c r="B235" s="68"/>
      <c r="C235" s="68" t="s">
        <v>9</v>
      </c>
      <c r="D235" s="69" t="s">
        <v>1434</v>
      </c>
      <c r="E235" s="68" t="s">
        <v>565</v>
      </c>
      <c r="F235" s="68"/>
      <c r="G235" s="68" t="s">
        <v>1678</v>
      </c>
      <c r="H235" s="68" t="s">
        <v>1730</v>
      </c>
      <c r="I235" s="68"/>
      <c r="J235" s="70">
        <v>25989823</v>
      </c>
      <c r="K235" s="71">
        <v>2015</v>
      </c>
      <c r="L235" s="68" t="s">
        <v>894</v>
      </c>
      <c r="M235" s="68" t="s">
        <v>775</v>
      </c>
      <c r="N235" s="68" t="s">
        <v>197</v>
      </c>
    </row>
    <row r="236" spans="1:14" ht="126">
      <c r="A236" s="69" t="s">
        <v>104</v>
      </c>
      <c r="B236" s="68"/>
      <c r="C236" s="68" t="s">
        <v>9</v>
      </c>
      <c r="D236" s="69" t="s">
        <v>1435</v>
      </c>
      <c r="E236" s="68" t="s">
        <v>1098</v>
      </c>
      <c r="F236" s="68" t="s">
        <v>1095</v>
      </c>
      <c r="G236" s="68" t="s">
        <v>1668</v>
      </c>
      <c r="H236" s="68"/>
      <c r="I236" s="68"/>
      <c r="J236" s="73">
        <v>27805308</v>
      </c>
      <c r="K236" s="74">
        <v>2016</v>
      </c>
      <c r="L236" s="68" t="s">
        <v>1100</v>
      </c>
      <c r="M236" s="68" t="s">
        <v>1096</v>
      </c>
      <c r="N236" s="68" t="s">
        <v>1097</v>
      </c>
    </row>
    <row r="237" spans="1:14" ht="126">
      <c r="A237" s="69" t="s">
        <v>104</v>
      </c>
      <c r="B237" s="68"/>
      <c r="C237" s="68" t="s">
        <v>1157</v>
      </c>
      <c r="D237" s="69" t="s">
        <v>1156</v>
      </c>
      <c r="E237" s="68" t="s">
        <v>79</v>
      </c>
      <c r="F237" s="68" t="s">
        <v>648</v>
      </c>
      <c r="G237" s="68" t="s">
        <v>1718</v>
      </c>
      <c r="H237" s="68" t="s">
        <v>1738</v>
      </c>
      <c r="I237" s="68"/>
      <c r="J237" s="70">
        <v>29124422</v>
      </c>
      <c r="K237" s="71">
        <v>2017</v>
      </c>
      <c r="L237" s="68" t="s">
        <v>1855</v>
      </c>
      <c r="M237" s="75" t="s">
        <v>1133</v>
      </c>
      <c r="N237" s="68" t="s">
        <v>1134</v>
      </c>
    </row>
    <row r="238" spans="1:14" ht="157.5">
      <c r="A238" s="69" t="s">
        <v>2835</v>
      </c>
      <c r="B238" s="68"/>
      <c r="C238" s="68" t="s">
        <v>3</v>
      </c>
      <c r="D238" s="69" t="s">
        <v>2836</v>
      </c>
      <c r="E238" s="68" t="s">
        <v>26</v>
      </c>
      <c r="F238" s="68" t="s">
        <v>26</v>
      </c>
      <c r="G238" s="68" t="s">
        <v>2837</v>
      </c>
      <c r="H238" s="68"/>
      <c r="I238" s="68"/>
      <c r="J238" s="70">
        <v>37238236</v>
      </c>
      <c r="K238" s="71">
        <v>2023</v>
      </c>
      <c r="L238" s="68" t="s">
        <v>2838</v>
      </c>
      <c r="M238" s="75" t="s">
        <v>2839</v>
      </c>
      <c r="N238" s="68" t="s">
        <v>2840</v>
      </c>
    </row>
    <row r="239" spans="1:14" ht="189">
      <c r="A239" s="68" t="s">
        <v>621</v>
      </c>
      <c r="B239" s="68"/>
      <c r="C239" s="68" t="s">
        <v>4</v>
      </c>
      <c r="D239" s="69" t="s">
        <v>1433</v>
      </c>
      <c r="E239" s="68" t="s">
        <v>562</v>
      </c>
      <c r="F239" s="68"/>
      <c r="G239" s="68" t="s">
        <v>1791</v>
      </c>
      <c r="H239" s="68"/>
      <c r="I239" s="68"/>
      <c r="J239" s="70">
        <v>20673590</v>
      </c>
      <c r="K239" s="71">
        <v>2010</v>
      </c>
      <c r="L239" s="68" t="s">
        <v>890</v>
      </c>
      <c r="M239" s="68" t="s">
        <v>771</v>
      </c>
      <c r="N239" s="68" t="s">
        <v>195</v>
      </c>
    </row>
    <row r="240" spans="1:14" ht="157.5">
      <c r="A240" s="68" t="s">
        <v>621</v>
      </c>
      <c r="B240" s="72"/>
      <c r="C240" s="68" t="s">
        <v>75</v>
      </c>
      <c r="D240" s="69" t="s">
        <v>563</v>
      </c>
      <c r="E240" s="68" t="s">
        <v>81</v>
      </c>
      <c r="F240" s="68" t="s">
        <v>416</v>
      </c>
      <c r="G240" s="68" t="s">
        <v>1793</v>
      </c>
      <c r="H240" s="68"/>
      <c r="I240" s="68"/>
      <c r="J240" s="70">
        <v>24894394</v>
      </c>
      <c r="K240" s="71">
        <v>2014</v>
      </c>
      <c r="L240" s="68" t="s">
        <v>1388</v>
      </c>
      <c r="M240" s="68" t="s">
        <v>785</v>
      </c>
      <c r="N240" s="68" t="s">
        <v>127</v>
      </c>
    </row>
    <row r="241" spans="1:14" ht="189">
      <c r="A241" s="68" t="s">
        <v>621</v>
      </c>
      <c r="B241" s="72"/>
      <c r="C241" s="68" t="s">
        <v>3</v>
      </c>
      <c r="D241" s="69" t="s">
        <v>561</v>
      </c>
      <c r="E241" s="68" t="s">
        <v>389</v>
      </c>
      <c r="F241" s="68"/>
      <c r="G241" s="68" t="s">
        <v>1668</v>
      </c>
      <c r="H241" s="68"/>
      <c r="I241" s="68"/>
      <c r="J241" s="70">
        <v>27255458</v>
      </c>
      <c r="K241" s="71">
        <v>2016</v>
      </c>
      <c r="L241" s="68" t="s">
        <v>889</v>
      </c>
      <c r="M241" s="76" t="s">
        <v>865</v>
      </c>
      <c r="N241" s="68" t="s">
        <v>194</v>
      </c>
    </row>
    <row r="242" spans="1:14" ht="252">
      <c r="A242" s="68" t="s">
        <v>19</v>
      </c>
      <c r="B242" s="68"/>
      <c r="C242" s="68" t="s">
        <v>3</v>
      </c>
      <c r="D242" s="69" t="s">
        <v>496</v>
      </c>
      <c r="E242" s="68" t="s">
        <v>495</v>
      </c>
      <c r="F242" s="68"/>
      <c r="G242" s="68" t="s">
        <v>1824</v>
      </c>
      <c r="H242" s="68" t="s">
        <v>1712</v>
      </c>
      <c r="I242" s="68"/>
      <c r="J242" s="70">
        <v>21642620</v>
      </c>
      <c r="K242" s="71">
        <v>2011</v>
      </c>
      <c r="L242" s="68" t="s">
        <v>900</v>
      </c>
      <c r="M242" s="68" t="s">
        <v>785</v>
      </c>
      <c r="N242" s="68" t="s">
        <v>142</v>
      </c>
    </row>
    <row r="243" spans="1:14" ht="252">
      <c r="A243" s="68" t="s">
        <v>19</v>
      </c>
      <c r="B243" s="68"/>
      <c r="C243" s="68" t="s">
        <v>21</v>
      </c>
      <c r="D243" s="69" t="s">
        <v>498</v>
      </c>
      <c r="E243" s="68" t="s">
        <v>497</v>
      </c>
      <c r="F243" s="68"/>
      <c r="G243" s="68" t="s">
        <v>1825</v>
      </c>
      <c r="H243" s="68"/>
      <c r="I243" s="68"/>
      <c r="J243" s="70">
        <v>21839520</v>
      </c>
      <c r="K243" s="71">
        <v>2011</v>
      </c>
      <c r="L243" s="68" t="s">
        <v>901</v>
      </c>
      <c r="M243" s="68" t="s">
        <v>771</v>
      </c>
      <c r="N243" s="68" t="s">
        <v>143</v>
      </c>
    </row>
    <row r="244" spans="1:14" ht="157.5">
      <c r="A244" s="68" t="s">
        <v>19</v>
      </c>
      <c r="B244" s="68"/>
      <c r="C244" s="68" t="s">
        <v>22</v>
      </c>
      <c r="D244" s="69" t="s">
        <v>500</v>
      </c>
      <c r="E244" s="68" t="s">
        <v>79</v>
      </c>
      <c r="F244" s="68" t="s">
        <v>499</v>
      </c>
      <c r="G244" s="68" t="s">
        <v>1661</v>
      </c>
      <c r="H244" s="68"/>
      <c r="I244" s="68"/>
      <c r="J244" s="70">
        <v>20809908</v>
      </c>
      <c r="K244" s="71">
        <v>2011</v>
      </c>
      <c r="L244" s="68" t="s">
        <v>902</v>
      </c>
      <c r="M244" s="68" t="s">
        <v>775</v>
      </c>
      <c r="N244" s="68" t="s">
        <v>144</v>
      </c>
    </row>
    <row r="245" spans="1:14" s="10" customFormat="1" ht="157.5">
      <c r="A245" s="68" t="s">
        <v>19</v>
      </c>
      <c r="B245" s="68"/>
      <c r="C245" s="68" t="s">
        <v>3</v>
      </c>
      <c r="D245" s="69" t="s">
        <v>492</v>
      </c>
      <c r="E245" s="68" t="s">
        <v>491</v>
      </c>
      <c r="F245" s="68"/>
      <c r="G245" s="68" t="s">
        <v>1826</v>
      </c>
      <c r="H245" s="68"/>
      <c r="I245" s="68"/>
      <c r="J245" s="70">
        <v>23465268</v>
      </c>
      <c r="K245" s="71">
        <v>2013</v>
      </c>
      <c r="L245" s="68" t="s">
        <v>897</v>
      </c>
      <c r="M245" s="68" t="s">
        <v>777</v>
      </c>
      <c r="N245" s="68" t="s">
        <v>138</v>
      </c>
    </row>
    <row r="246" spans="1:14" ht="157.5">
      <c r="A246" s="68" t="s">
        <v>19</v>
      </c>
      <c r="B246" s="68"/>
      <c r="C246" s="68" t="s">
        <v>75</v>
      </c>
      <c r="D246" s="69" t="s">
        <v>432</v>
      </c>
      <c r="E246" s="68" t="s">
        <v>78</v>
      </c>
      <c r="F246" s="68" t="s">
        <v>416</v>
      </c>
      <c r="G246" s="68" t="s">
        <v>15</v>
      </c>
      <c r="H246" s="68"/>
      <c r="I246" s="68"/>
      <c r="J246" s="70">
        <v>24894394</v>
      </c>
      <c r="K246" s="71">
        <v>2014</v>
      </c>
      <c r="L246" s="68" t="s">
        <v>786</v>
      </c>
      <c r="M246" s="68" t="s">
        <v>785</v>
      </c>
      <c r="N246" s="68" t="s">
        <v>127</v>
      </c>
    </row>
    <row r="247" spans="1:14" ht="189">
      <c r="A247" s="68" t="s">
        <v>19</v>
      </c>
      <c r="B247" s="68"/>
      <c r="C247" s="68" t="s">
        <v>9</v>
      </c>
      <c r="D247" s="69" t="s">
        <v>1402</v>
      </c>
      <c r="E247" s="68" t="s">
        <v>489</v>
      </c>
      <c r="F247" s="68"/>
      <c r="G247" s="68" t="s">
        <v>1827</v>
      </c>
      <c r="H247" s="68" t="s">
        <v>1719</v>
      </c>
      <c r="I247" s="68"/>
      <c r="J247" s="70">
        <v>25587056</v>
      </c>
      <c r="K247" s="71">
        <v>2015</v>
      </c>
      <c r="L247" s="68" t="s">
        <v>899</v>
      </c>
      <c r="M247" s="68" t="s">
        <v>785</v>
      </c>
      <c r="N247" s="68" t="s">
        <v>140</v>
      </c>
    </row>
    <row r="248" spans="1:14" ht="157.5">
      <c r="A248" s="68" t="s">
        <v>19</v>
      </c>
      <c r="B248" s="68"/>
      <c r="C248" s="68" t="s">
        <v>20</v>
      </c>
      <c r="D248" s="69" t="s">
        <v>1436</v>
      </c>
      <c r="E248" s="68" t="s">
        <v>77</v>
      </c>
      <c r="F248" s="68" t="s">
        <v>416</v>
      </c>
      <c r="G248" s="68" t="s">
        <v>1661</v>
      </c>
      <c r="H248" s="68"/>
      <c r="I248" s="68"/>
      <c r="J248" s="70">
        <v>25284764</v>
      </c>
      <c r="K248" s="71">
        <v>2015</v>
      </c>
      <c r="L248" s="68" t="s">
        <v>879</v>
      </c>
      <c r="M248" s="68" t="s">
        <v>777</v>
      </c>
      <c r="N248" s="68" t="s">
        <v>141</v>
      </c>
    </row>
    <row r="249" spans="1:14" ht="189">
      <c r="A249" s="68" t="s">
        <v>19</v>
      </c>
      <c r="B249" s="68"/>
      <c r="C249" s="68" t="s">
        <v>9</v>
      </c>
      <c r="D249" s="69" t="s">
        <v>1369</v>
      </c>
      <c r="E249" s="68" t="s">
        <v>493</v>
      </c>
      <c r="F249" s="68"/>
      <c r="G249" s="68" t="s">
        <v>1661</v>
      </c>
      <c r="H249" s="68"/>
      <c r="I249" s="68"/>
      <c r="J249" s="70">
        <v>26418443</v>
      </c>
      <c r="K249" s="71">
        <v>2016</v>
      </c>
      <c r="L249" s="68" t="s">
        <v>898</v>
      </c>
      <c r="M249" s="68" t="s">
        <v>794</v>
      </c>
      <c r="N249" s="68" t="s">
        <v>139</v>
      </c>
    </row>
    <row r="250" spans="1:14" s="13" customFormat="1" ht="252">
      <c r="A250" s="68" t="s">
        <v>19</v>
      </c>
      <c r="B250" s="68"/>
      <c r="C250" s="68" t="s">
        <v>94</v>
      </c>
      <c r="D250" s="69" t="s">
        <v>501</v>
      </c>
      <c r="E250" s="68" t="s">
        <v>79</v>
      </c>
      <c r="F250" s="68" t="s">
        <v>416</v>
      </c>
      <c r="G250" s="68" t="s">
        <v>1815</v>
      </c>
      <c r="H250" s="68"/>
      <c r="I250" s="68"/>
      <c r="J250" s="70">
        <v>26166796</v>
      </c>
      <c r="K250" s="71">
        <v>2016</v>
      </c>
      <c r="L250" s="68" t="s">
        <v>903</v>
      </c>
      <c r="M250" s="68" t="s">
        <v>794</v>
      </c>
      <c r="N250" s="68" t="s">
        <v>145</v>
      </c>
    </row>
    <row r="251" spans="1:14" s="16" customFormat="1" ht="189">
      <c r="A251" s="68" t="s">
        <v>2082</v>
      </c>
      <c r="B251" s="68"/>
      <c r="C251" s="68" t="s">
        <v>3</v>
      </c>
      <c r="D251" s="69" t="s">
        <v>2083</v>
      </c>
      <c r="E251" s="68" t="s">
        <v>2084</v>
      </c>
      <c r="F251" s="68"/>
      <c r="G251" s="68" t="s">
        <v>2085</v>
      </c>
      <c r="H251" s="68"/>
      <c r="I251" s="68"/>
      <c r="J251" s="70">
        <v>33003381</v>
      </c>
      <c r="K251" s="71">
        <v>2020</v>
      </c>
      <c r="L251" s="68" t="s">
        <v>2086</v>
      </c>
      <c r="M251" s="68" t="s">
        <v>2087</v>
      </c>
      <c r="N251" s="68" t="s">
        <v>2088</v>
      </c>
    </row>
    <row r="252" spans="1:14" s="16" customFormat="1" ht="157.5">
      <c r="A252" s="68" t="s">
        <v>2217</v>
      </c>
      <c r="B252" s="68"/>
      <c r="C252" s="68" t="s">
        <v>9</v>
      </c>
      <c r="D252" s="69" t="s">
        <v>2223</v>
      </c>
      <c r="E252" s="68" t="s">
        <v>2128</v>
      </c>
      <c r="F252" s="68" t="s">
        <v>2218</v>
      </c>
      <c r="G252" s="68" t="s">
        <v>2219</v>
      </c>
      <c r="H252" s="68"/>
      <c r="I252" s="68"/>
      <c r="J252" s="70">
        <v>33490602</v>
      </c>
      <c r="K252" s="71">
        <v>2021</v>
      </c>
      <c r="L252" s="68" t="s">
        <v>2220</v>
      </c>
      <c r="M252" s="68" t="s">
        <v>2221</v>
      </c>
      <c r="N252" s="68" t="s">
        <v>2222</v>
      </c>
    </row>
    <row r="253" spans="1:14" s="11" customFormat="1" ht="220.5">
      <c r="A253" s="68" t="s">
        <v>1239</v>
      </c>
      <c r="B253" s="68"/>
      <c r="C253" s="68" t="s">
        <v>9</v>
      </c>
      <c r="D253" s="69" t="s">
        <v>1233</v>
      </c>
      <c r="E253" s="68" t="s">
        <v>79</v>
      </c>
      <c r="F253" s="68" t="s">
        <v>1232</v>
      </c>
      <c r="G253" s="68" t="s">
        <v>1679</v>
      </c>
      <c r="H253" s="68" t="s">
        <v>401</v>
      </c>
      <c r="I253" s="68" t="s">
        <v>1231</v>
      </c>
      <c r="J253" s="70">
        <v>29443368</v>
      </c>
      <c r="K253" s="71">
        <v>2018</v>
      </c>
      <c r="L253" s="68" t="s">
        <v>1230</v>
      </c>
      <c r="M253" s="68" t="s">
        <v>870</v>
      </c>
      <c r="N253" s="68" t="s">
        <v>1245</v>
      </c>
    </row>
    <row r="254" spans="1:14" ht="189">
      <c r="A254" s="68" t="s">
        <v>646</v>
      </c>
      <c r="B254" s="68"/>
      <c r="C254" s="68" t="s">
        <v>651</v>
      </c>
      <c r="D254" s="69" t="s">
        <v>647</v>
      </c>
      <c r="E254" s="68" t="s">
        <v>641</v>
      </c>
      <c r="F254" s="68" t="s">
        <v>648</v>
      </c>
      <c r="G254" s="68" t="s">
        <v>1668</v>
      </c>
      <c r="H254" s="68"/>
      <c r="I254" s="68"/>
      <c r="J254" s="70">
        <v>27847603</v>
      </c>
      <c r="K254" s="71">
        <v>2015</v>
      </c>
      <c r="L254" s="68" t="s">
        <v>905</v>
      </c>
      <c r="M254" s="68" t="s">
        <v>904</v>
      </c>
      <c r="N254" s="68" t="s">
        <v>649</v>
      </c>
    </row>
    <row r="255" spans="1:14" ht="94.5">
      <c r="A255" s="77" t="s">
        <v>1481</v>
      </c>
      <c r="B255" s="77"/>
      <c r="C255" s="77" t="s">
        <v>9</v>
      </c>
      <c r="D255" s="78" t="s">
        <v>1480</v>
      </c>
      <c r="E255" s="77" t="s">
        <v>489</v>
      </c>
      <c r="F255" s="77"/>
      <c r="G255" s="77" t="s">
        <v>1691</v>
      </c>
      <c r="H255" s="77"/>
      <c r="I255" s="77"/>
      <c r="J255" s="79">
        <v>30732462</v>
      </c>
      <c r="K255" s="80">
        <v>2019</v>
      </c>
      <c r="L255" s="77" t="s">
        <v>1479</v>
      </c>
      <c r="M255" s="77" t="s">
        <v>1482</v>
      </c>
      <c r="N255" s="77" t="s">
        <v>1478</v>
      </c>
    </row>
    <row r="256" spans="1:14" ht="220.5">
      <c r="A256" s="68" t="s">
        <v>1629</v>
      </c>
      <c r="B256" s="68"/>
      <c r="C256" s="68" t="s">
        <v>3</v>
      </c>
      <c r="D256" s="69" t="s">
        <v>1736</v>
      </c>
      <c r="E256" s="68" t="s">
        <v>1598</v>
      </c>
      <c r="F256" s="68"/>
      <c r="G256" s="68" t="s">
        <v>1661</v>
      </c>
      <c r="H256" s="68" t="s">
        <v>1730</v>
      </c>
      <c r="I256" s="68"/>
      <c r="J256" s="70">
        <v>31436216</v>
      </c>
      <c r="K256" s="71">
        <v>2019</v>
      </c>
      <c r="L256" s="68" t="s">
        <v>1630</v>
      </c>
      <c r="M256" s="68" t="s">
        <v>991</v>
      </c>
      <c r="N256" s="68" t="s">
        <v>1631</v>
      </c>
    </row>
    <row r="257" spans="1:14" ht="189">
      <c r="A257" s="68" t="s">
        <v>1629</v>
      </c>
      <c r="B257" s="72"/>
      <c r="C257" s="68" t="s">
        <v>2186</v>
      </c>
      <c r="D257" s="69" t="s">
        <v>2187</v>
      </c>
      <c r="E257" s="68" t="s">
        <v>2117</v>
      </c>
      <c r="F257" s="68" t="s">
        <v>1232</v>
      </c>
      <c r="G257" s="68" t="s">
        <v>1951</v>
      </c>
      <c r="H257" s="68" t="s">
        <v>2188</v>
      </c>
      <c r="I257" s="68"/>
      <c r="J257" s="70">
        <v>33376833</v>
      </c>
      <c r="K257" s="71">
        <v>2021</v>
      </c>
      <c r="L257" s="68" t="s">
        <v>2189</v>
      </c>
      <c r="M257" s="68" t="s">
        <v>2044</v>
      </c>
      <c r="N257" s="68" t="s">
        <v>2190</v>
      </c>
    </row>
    <row r="258" spans="1:14" ht="189">
      <c r="A258" s="68" t="s">
        <v>1629</v>
      </c>
      <c r="B258" s="72"/>
      <c r="C258" s="68" t="s">
        <v>10</v>
      </c>
      <c r="D258" s="69" t="s">
        <v>2450</v>
      </c>
      <c r="E258" s="68" t="s">
        <v>1983</v>
      </c>
      <c r="F258" s="68"/>
      <c r="G258" s="68" t="s">
        <v>2451</v>
      </c>
      <c r="H258" s="68" t="s">
        <v>2183</v>
      </c>
      <c r="I258" s="68"/>
      <c r="J258" s="70">
        <v>34957148</v>
      </c>
      <c r="K258" s="71">
        <v>2021</v>
      </c>
      <c r="L258" s="68" t="s">
        <v>2452</v>
      </c>
      <c r="M258" s="68" t="s">
        <v>2453</v>
      </c>
      <c r="N258" s="68" t="s">
        <v>2454</v>
      </c>
    </row>
    <row r="259" spans="1:14" ht="31.5">
      <c r="A259" s="68"/>
      <c r="B259" s="72"/>
      <c r="C259" s="68"/>
      <c r="D259" s="69"/>
      <c r="E259" s="68"/>
      <c r="F259" s="68"/>
      <c r="G259" s="68"/>
      <c r="H259" s="68"/>
      <c r="I259" s="68"/>
      <c r="J259" s="71"/>
      <c r="K259" s="71"/>
      <c r="L259" s="68"/>
      <c r="M259" s="68"/>
      <c r="N259" s="68"/>
    </row>
    <row r="260" spans="1:14" ht="31.5">
      <c r="A260" s="81" t="s">
        <v>100</v>
      </c>
      <c r="B260" s="82"/>
      <c r="C260" s="82"/>
      <c r="D260" s="83"/>
      <c r="E260" s="82"/>
      <c r="F260" s="82"/>
      <c r="G260" s="82"/>
      <c r="H260" s="82"/>
      <c r="I260" s="82"/>
      <c r="J260" s="84"/>
      <c r="K260" s="84"/>
      <c r="L260" s="82"/>
      <c r="M260" s="82"/>
      <c r="N260" s="82"/>
    </row>
    <row r="261" spans="1:14" ht="220.5">
      <c r="A261" s="85" t="s">
        <v>11</v>
      </c>
      <c r="B261" s="85" t="s">
        <v>12</v>
      </c>
      <c r="C261" s="85" t="s">
        <v>3</v>
      </c>
      <c r="D261" s="86" t="s">
        <v>1739</v>
      </c>
      <c r="E261" s="85" t="s">
        <v>549</v>
      </c>
      <c r="F261" s="85" t="s">
        <v>416</v>
      </c>
      <c r="G261" s="85" t="s">
        <v>1791</v>
      </c>
      <c r="H261" s="85"/>
      <c r="I261" s="87"/>
      <c r="J261" s="88">
        <v>17591900</v>
      </c>
      <c r="K261" s="89">
        <v>2007</v>
      </c>
      <c r="L261" s="85" t="s">
        <v>906</v>
      </c>
      <c r="M261" s="85" t="s">
        <v>785</v>
      </c>
      <c r="N261" s="85" t="s">
        <v>182</v>
      </c>
    </row>
    <row r="262" spans="1:14" ht="189">
      <c r="A262" s="85" t="s">
        <v>767</v>
      </c>
      <c r="B262" s="85"/>
      <c r="C262" s="85" t="s">
        <v>9</v>
      </c>
      <c r="D262" s="86" t="s">
        <v>768</v>
      </c>
      <c r="E262" s="85" t="s">
        <v>1392</v>
      </c>
      <c r="F262" s="85" t="s">
        <v>766</v>
      </c>
      <c r="G262" s="85" t="s">
        <v>1657</v>
      </c>
      <c r="H262" s="85"/>
      <c r="I262" s="85"/>
      <c r="J262" s="90">
        <v>17429482</v>
      </c>
      <c r="K262" s="91">
        <v>2007</v>
      </c>
      <c r="L262" s="85" t="s">
        <v>916</v>
      </c>
      <c r="M262" s="85" t="s">
        <v>917</v>
      </c>
      <c r="N262" s="85" t="s">
        <v>765</v>
      </c>
    </row>
    <row r="263" spans="1:14" ht="189">
      <c r="A263" s="85" t="s">
        <v>11</v>
      </c>
      <c r="B263" s="85" t="s">
        <v>12</v>
      </c>
      <c r="C263" s="85" t="s">
        <v>9</v>
      </c>
      <c r="D263" s="86" t="s">
        <v>769</v>
      </c>
      <c r="E263" s="85" t="s">
        <v>76</v>
      </c>
      <c r="F263" s="85" t="s">
        <v>416</v>
      </c>
      <c r="G263" s="85" t="s">
        <v>1802</v>
      </c>
      <c r="H263" s="85" t="s">
        <v>1732</v>
      </c>
      <c r="I263" s="87" t="s">
        <v>635</v>
      </c>
      <c r="J263" s="88">
        <v>21087953</v>
      </c>
      <c r="K263" s="89">
        <v>2011</v>
      </c>
      <c r="L263" s="85" t="s">
        <v>907</v>
      </c>
      <c r="M263" s="85" t="s">
        <v>785</v>
      </c>
      <c r="N263" s="85" t="s">
        <v>183</v>
      </c>
    </row>
    <row r="264" spans="1:14" ht="126">
      <c r="A264" s="85" t="s">
        <v>11</v>
      </c>
      <c r="B264" s="85" t="s">
        <v>12</v>
      </c>
      <c r="C264" s="85" t="s">
        <v>17</v>
      </c>
      <c r="D264" s="86" t="s">
        <v>1437</v>
      </c>
      <c r="E264" s="85" t="s">
        <v>553</v>
      </c>
      <c r="F264" s="85"/>
      <c r="G264" s="85" t="s">
        <v>14</v>
      </c>
      <c r="H264" s="85"/>
      <c r="I264" s="87"/>
      <c r="J264" s="88">
        <v>24260224</v>
      </c>
      <c r="K264" s="89">
        <v>2013</v>
      </c>
      <c r="L264" s="85" t="s">
        <v>910</v>
      </c>
      <c r="M264" s="85" t="s">
        <v>789</v>
      </c>
      <c r="N264" s="85" t="s">
        <v>186</v>
      </c>
    </row>
    <row r="265" spans="1:14" ht="220.5">
      <c r="A265" s="85" t="s">
        <v>11</v>
      </c>
      <c r="B265" s="85" t="s">
        <v>13</v>
      </c>
      <c r="C265" s="85" t="s">
        <v>4</v>
      </c>
      <c r="D265" s="86" t="s">
        <v>1438</v>
      </c>
      <c r="E265" s="85" t="s">
        <v>557</v>
      </c>
      <c r="F265" s="85"/>
      <c r="G265" s="85" t="s">
        <v>1793</v>
      </c>
      <c r="H265" s="85"/>
      <c r="I265" s="87"/>
      <c r="J265" s="88">
        <v>24319334</v>
      </c>
      <c r="K265" s="89">
        <v>2013</v>
      </c>
      <c r="L265" s="85" t="s">
        <v>912</v>
      </c>
      <c r="M265" s="85" t="s">
        <v>911</v>
      </c>
      <c r="N265" s="85" t="s">
        <v>190</v>
      </c>
    </row>
    <row r="266" spans="1:14" ht="126">
      <c r="A266" s="85" t="s">
        <v>11</v>
      </c>
      <c r="B266" s="85"/>
      <c r="C266" s="85" t="s">
        <v>9</v>
      </c>
      <c r="D266" s="86" t="s">
        <v>375</v>
      </c>
      <c r="E266" s="85" t="s">
        <v>95</v>
      </c>
      <c r="F266" s="85" t="s">
        <v>416</v>
      </c>
      <c r="G266" s="85" t="s">
        <v>1791</v>
      </c>
      <c r="H266" s="85"/>
      <c r="I266" s="87"/>
      <c r="J266" s="88">
        <v>23908179</v>
      </c>
      <c r="K266" s="89">
        <v>2013</v>
      </c>
      <c r="L266" s="85" t="s">
        <v>913</v>
      </c>
      <c r="M266" s="85" t="s">
        <v>785</v>
      </c>
      <c r="N266" s="85" t="s">
        <v>192</v>
      </c>
    </row>
    <row r="267" spans="1:14" ht="157.5">
      <c r="A267" s="92" t="s">
        <v>1656</v>
      </c>
      <c r="B267" s="92" t="s">
        <v>757</v>
      </c>
      <c r="C267" s="92" t="s">
        <v>9</v>
      </c>
      <c r="D267" s="93" t="s">
        <v>759</v>
      </c>
      <c r="E267" s="92" t="s">
        <v>758</v>
      </c>
      <c r="F267" s="92"/>
      <c r="G267" s="92" t="s">
        <v>1828</v>
      </c>
      <c r="H267" s="92" t="s">
        <v>1731</v>
      </c>
      <c r="I267" s="94"/>
      <c r="J267" s="95">
        <v>23443027</v>
      </c>
      <c r="K267" s="96">
        <v>2013</v>
      </c>
      <c r="L267" s="92" t="s">
        <v>923</v>
      </c>
      <c r="M267" s="92" t="s">
        <v>922</v>
      </c>
      <c r="N267" s="92" t="s">
        <v>756</v>
      </c>
    </row>
    <row r="268" spans="1:14" ht="157.5">
      <c r="A268" s="85" t="s">
        <v>11</v>
      </c>
      <c r="B268" s="85"/>
      <c r="C268" s="85" t="s">
        <v>75</v>
      </c>
      <c r="D268" s="86" t="s">
        <v>1439</v>
      </c>
      <c r="E268" s="85" t="s">
        <v>77</v>
      </c>
      <c r="F268" s="85" t="s">
        <v>416</v>
      </c>
      <c r="G268" s="85" t="s">
        <v>1793</v>
      </c>
      <c r="H268" s="85"/>
      <c r="I268" s="87"/>
      <c r="J268" s="88">
        <v>24894394</v>
      </c>
      <c r="K268" s="89">
        <v>2014</v>
      </c>
      <c r="L268" s="85" t="s">
        <v>786</v>
      </c>
      <c r="M268" s="85" t="s">
        <v>785</v>
      </c>
      <c r="N268" s="85" t="s">
        <v>127</v>
      </c>
    </row>
    <row r="269" spans="1:14" ht="189">
      <c r="A269" s="85" t="s">
        <v>11</v>
      </c>
      <c r="B269" s="85" t="s">
        <v>50</v>
      </c>
      <c r="C269" s="85" t="s">
        <v>2</v>
      </c>
      <c r="D269" s="86" t="s">
        <v>560</v>
      </c>
      <c r="E269" s="85" t="s">
        <v>559</v>
      </c>
      <c r="F269" s="85"/>
      <c r="G269" s="85" t="s">
        <v>1829</v>
      </c>
      <c r="H269" s="85" t="s">
        <v>1733</v>
      </c>
      <c r="I269" s="85"/>
      <c r="J269" s="90">
        <v>25007332</v>
      </c>
      <c r="K269" s="91">
        <v>2014</v>
      </c>
      <c r="L269" s="85" t="s">
        <v>915</v>
      </c>
      <c r="M269" s="85" t="s">
        <v>914</v>
      </c>
      <c r="N269" s="85" t="s">
        <v>193</v>
      </c>
    </row>
    <row r="270" spans="1:14" ht="157.5">
      <c r="A270" s="85" t="s">
        <v>11</v>
      </c>
      <c r="B270" s="85" t="s">
        <v>618</v>
      </c>
      <c r="C270" s="85" t="s">
        <v>16</v>
      </c>
      <c r="D270" s="86" t="s">
        <v>552</v>
      </c>
      <c r="E270" s="85" t="s">
        <v>551</v>
      </c>
      <c r="F270" s="85"/>
      <c r="G270" s="85" t="s">
        <v>1802</v>
      </c>
      <c r="H270" s="85"/>
      <c r="I270" s="87"/>
      <c r="J270" s="88">
        <v>25515570</v>
      </c>
      <c r="K270" s="89">
        <v>2015</v>
      </c>
      <c r="L270" s="85" t="s">
        <v>909</v>
      </c>
      <c r="M270" s="85" t="s">
        <v>785</v>
      </c>
      <c r="N270" s="85" t="s">
        <v>185</v>
      </c>
    </row>
    <row r="271" spans="1:14" ht="220.5">
      <c r="A271" s="85" t="s">
        <v>11</v>
      </c>
      <c r="B271" s="85" t="s">
        <v>12</v>
      </c>
      <c r="C271" s="85" t="s">
        <v>3</v>
      </c>
      <c r="D271" s="86" t="s">
        <v>550</v>
      </c>
      <c r="E271" s="85" t="s">
        <v>80</v>
      </c>
      <c r="F271" s="85" t="s">
        <v>416</v>
      </c>
      <c r="G271" s="85" t="s">
        <v>1822</v>
      </c>
      <c r="H271" s="85"/>
      <c r="I271" s="87"/>
      <c r="J271" s="88">
        <v>27145477</v>
      </c>
      <c r="K271" s="89">
        <v>2016</v>
      </c>
      <c r="L271" s="85" t="s">
        <v>908</v>
      </c>
      <c r="M271" s="85" t="s">
        <v>785</v>
      </c>
      <c r="N271" s="85" t="s">
        <v>184</v>
      </c>
    </row>
    <row r="272" spans="1:14" ht="157.5">
      <c r="A272" s="85" t="s">
        <v>11</v>
      </c>
      <c r="B272" s="97"/>
      <c r="C272" s="85" t="s">
        <v>1047</v>
      </c>
      <c r="D272" s="86" t="s">
        <v>1046</v>
      </c>
      <c r="E272" s="85" t="s">
        <v>324</v>
      </c>
      <c r="F272" s="85" t="s">
        <v>416</v>
      </c>
      <c r="G272" s="85" t="s">
        <v>1802</v>
      </c>
      <c r="H272" s="85"/>
      <c r="I272" s="85"/>
      <c r="J272" s="98">
        <v>28291071</v>
      </c>
      <c r="K272" s="91">
        <v>2017</v>
      </c>
      <c r="L272" s="85" t="s">
        <v>1044</v>
      </c>
      <c r="M272" s="85" t="s">
        <v>827</v>
      </c>
      <c r="N272" s="85" t="s">
        <v>1045</v>
      </c>
    </row>
    <row r="273" spans="1:14" ht="189">
      <c r="A273" s="87" t="s">
        <v>1512</v>
      </c>
      <c r="B273" s="99"/>
      <c r="C273" s="87" t="s">
        <v>9</v>
      </c>
      <c r="D273" s="100" t="s">
        <v>1513</v>
      </c>
      <c r="E273" s="87" t="s">
        <v>1511</v>
      </c>
      <c r="F273" s="87"/>
      <c r="G273" s="87" t="s">
        <v>476</v>
      </c>
      <c r="H273" s="87"/>
      <c r="I273" s="87"/>
      <c r="J273" s="88">
        <v>30937533</v>
      </c>
      <c r="K273" s="89">
        <v>2019</v>
      </c>
      <c r="L273" s="87" t="s">
        <v>1509</v>
      </c>
      <c r="M273" s="87" t="s">
        <v>1103</v>
      </c>
      <c r="N273" s="87" t="s">
        <v>1510</v>
      </c>
    </row>
    <row r="274" spans="1:14" ht="220.5">
      <c r="A274" s="87" t="s">
        <v>1512</v>
      </c>
      <c r="B274" s="99"/>
      <c r="C274" s="87" t="s">
        <v>9</v>
      </c>
      <c r="D274" s="100" t="s">
        <v>1517</v>
      </c>
      <c r="E274" s="87" t="s">
        <v>1516</v>
      </c>
      <c r="F274" s="87" t="s">
        <v>1518</v>
      </c>
      <c r="G274" s="87" t="s">
        <v>1658</v>
      </c>
      <c r="H274" s="87"/>
      <c r="I274" s="87"/>
      <c r="J274" s="101">
        <v>31114717</v>
      </c>
      <c r="K274" s="89">
        <v>2019</v>
      </c>
      <c r="L274" s="87" t="s">
        <v>1514</v>
      </c>
      <c r="M274" s="87" t="s">
        <v>1108</v>
      </c>
      <c r="N274" s="87" t="s">
        <v>1515</v>
      </c>
    </row>
    <row r="275" spans="1:14" ht="126">
      <c r="A275" s="87" t="s">
        <v>1512</v>
      </c>
      <c r="B275" s="99"/>
      <c r="C275" s="87" t="s">
        <v>3</v>
      </c>
      <c r="D275" s="100" t="s">
        <v>1625</v>
      </c>
      <c r="E275" s="87" t="s">
        <v>1626</v>
      </c>
      <c r="F275" s="87" t="s">
        <v>1627</v>
      </c>
      <c r="G275" s="87" t="s">
        <v>1661</v>
      </c>
      <c r="H275" s="87" t="s">
        <v>1720</v>
      </c>
      <c r="I275" s="87"/>
      <c r="J275" s="88">
        <v>31172265</v>
      </c>
      <c r="K275" s="89">
        <v>2019</v>
      </c>
      <c r="L275" s="87" t="s">
        <v>1586</v>
      </c>
      <c r="M275" s="87" t="s">
        <v>865</v>
      </c>
      <c r="N275" s="87" t="s">
        <v>1628</v>
      </c>
    </row>
    <row r="276" spans="1:14" ht="157.5">
      <c r="A276" s="85" t="s">
        <v>1512</v>
      </c>
      <c r="B276" s="97" t="s">
        <v>1560</v>
      </c>
      <c r="C276" s="85" t="s">
        <v>9</v>
      </c>
      <c r="D276" s="86" t="s">
        <v>1555</v>
      </c>
      <c r="E276" s="85" t="s">
        <v>1554</v>
      </c>
      <c r="F276" s="85" t="s">
        <v>416</v>
      </c>
      <c r="G276" s="85" t="s">
        <v>1802</v>
      </c>
      <c r="H276" s="85" t="s">
        <v>1721</v>
      </c>
      <c r="I276" s="85"/>
      <c r="J276" s="98">
        <v>30924848</v>
      </c>
      <c r="K276" s="91">
        <v>2019</v>
      </c>
      <c r="L276" s="85" t="s">
        <v>1557</v>
      </c>
      <c r="M276" s="85" t="s">
        <v>937</v>
      </c>
      <c r="N276" s="85" t="s">
        <v>1556</v>
      </c>
    </row>
    <row r="277" spans="1:14" s="10" customFormat="1" ht="157.5">
      <c r="A277" s="87" t="s">
        <v>1512</v>
      </c>
      <c r="B277" s="87"/>
      <c r="C277" s="87" t="s">
        <v>3</v>
      </c>
      <c r="D277" s="100" t="s">
        <v>1620</v>
      </c>
      <c r="E277" s="87" t="s">
        <v>1621</v>
      </c>
      <c r="F277" s="87" t="s">
        <v>1624</v>
      </c>
      <c r="G277" s="87" t="s">
        <v>1802</v>
      </c>
      <c r="H277" s="87" t="s">
        <v>1722</v>
      </c>
      <c r="I277" s="87"/>
      <c r="J277" s="88">
        <v>31335944</v>
      </c>
      <c r="K277" s="89">
        <v>2019</v>
      </c>
      <c r="L277" s="87" t="s">
        <v>1622</v>
      </c>
      <c r="M277" s="87" t="s">
        <v>785</v>
      </c>
      <c r="N277" s="87" t="s">
        <v>1623</v>
      </c>
    </row>
    <row r="278" spans="1:14" s="174" customFormat="1" ht="126">
      <c r="A278" s="87" t="s">
        <v>1512</v>
      </c>
      <c r="B278" s="87" t="s">
        <v>1859</v>
      </c>
      <c r="C278" s="87" t="s">
        <v>1860</v>
      </c>
      <c r="D278" s="100" t="s">
        <v>1861</v>
      </c>
      <c r="E278" s="87" t="s">
        <v>1862</v>
      </c>
      <c r="F278" s="87"/>
      <c r="G278" s="87" t="s">
        <v>1863</v>
      </c>
      <c r="H278" s="87"/>
      <c r="I278" s="87"/>
      <c r="J278" s="88">
        <v>31675423</v>
      </c>
      <c r="K278" s="89">
        <v>2019</v>
      </c>
      <c r="L278" s="87" t="s">
        <v>1864</v>
      </c>
      <c r="M278" s="87" t="s">
        <v>785</v>
      </c>
      <c r="N278" s="87" t="s">
        <v>1865</v>
      </c>
    </row>
    <row r="279" spans="1:14" s="174" customFormat="1" ht="157.5">
      <c r="A279" s="87" t="s">
        <v>1512</v>
      </c>
      <c r="B279" s="87" t="s">
        <v>1941</v>
      </c>
      <c r="C279" s="87" t="s">
        <v>60</v>
      </c>
      <c r="D279" s="100" t="s">
        <v>1942</v>
      </c>
      <c r="E279" s="87" t="s">
        <v>1943</v>
      </c>
      <c r="F279" s="87"/>
      <c r="G279" s="87" t="s">
        <v>1822</v>
      </c>
      <c r="H279" s="87" t="s">
        <v>1944</v>
      </c>
      <c r="I279" s="87"/>
      <c r="J279" s="88">
        <v>32343782</v>
      </c>
      <c r="K279" s="89">
        <v>2020</v>
      </c>
      <c r="L279" s="87" t="s">
        <v>1945</v>
      </c>
      <c r="M279" s="87" t="s">
        <v>1925</v>
      </c>
      <c r="N279" s="87" t="s">
        <v>1946</v>
      </c>
    </row>
    <row r="280" spans="1:14" s="174" customFormat="1" ht="126">
      <c r="A280" s="87" t="s">
        <v>1980</v>
      </c>
      <c r="B280" s="87" t="s">
        <v>1981</v>
      </c>
      <c r="C280" s="87"/>
      <c r="D280" s="100" t="s">
        <v>1982</v>
      </c>
      <c r="E280" s="87" t="s">
        <v>1983</v>
      </c>
      <c r="F280" s="87"/>
      <c r="G280" s="87" t="s">
        <v>1984</v>
      </c>
      <c r="H280" s="87"/>
      <c r="I280" s="87"/>
      <c r="J280" s="88">
        <v>32322264</v>
      </c>
      <c r="K280" s="89">
        <v>2020</v>
      </c>
      <c r="L280" s="87" t="s">
        <v>1985</v>
      </c>
      <c r="M280" s="87" t="s">
        <v>1986</v>
      </c>
      <c r="N280" s="87" t="s">
        <v>1987</v>
      </c>
    </row>
    <row r="281" spans="1:14" s="174" customFormat="1" ht="157.5">
      <c r="A281" s="87" t="s">
        <v>1512</v>
      </c>
      <c r="B281" s="87" t="s">
        <v>2009</v>
      </c>
      <c r="C281" s="87" t="s">
        <v>60</v>
      </c>
      <c r="D281" s="100" t="s">
        <v>2010</v>
      </c>
      <c r="E281" s="87" t="s">
        <v>2011</v>
      </c>
      <c r="F281" s="87" t="s">
        <v>2012</v>
      </c>
      <c r="G281" s="87" t="s">
        <v>2013</v>
      </c>
      <c r="H281" s="87"/>
      <c r="I281" s="87"/>
      <c r="J281" s="88">
        <v>32627106</v>
      </c>
      <c r="K281" s="89">
        <v>2020</v>
      </c>
      <c r="L281" s="87" t="s">
        <v>2014</v>
      </c>
      <c r="M281" s="87" t="s">
        <v>2015</v>
      </c>
      <c r="N281" s="87" t="s">
        <v>2016</v>
      </c>
    </row>
    <row r="282" spans="1:14" s="174" customFormat="1" ht="157.5">
      <c r="A282" s="87" t="s">
        <v>1512</v>
      </c>
      <c r="B282" s="87" t="s">
        <v>2126</v>
      </c>
      <c r="C282" s="87" t="s">
        <v>3</v>
      </c>
      <c r="D282" s="100" t="s">
        <v>2127</v>
      </c>
      <c r="E282" s="87" t="s">
        <v>2128</v>
      </c>
      <c r="F282" s="87"/>
      <c r="G282" s="87" t="s">
        <v>1678</v>
      </c>
      <c r="H282" s="87" t="s">
        <v>2129</v>
      </c>
      <c r="I282" s="87"/>
      <c r="J282" s="88">
        <v>32811480</v>
      </c>
      <c r="K282" s="89">
        <v>2020</v>
      </c>
      <c r="L282" s="87" t="s">
        <v>2130</v>
      </c>
      <c r="M282" s="87" t="s">
        <v>2131</v>
      </c>
      <c r="N282" s="87" t="s">
        <v>2132</v>
      </c>
    </row>
    <row r="283" spans="1:14" s="174" customFormat="1" ht="157.5">
      <c r="A283" s="87" t="s">
        <v>1980</v>
      </c>
      <c r="B283" s="87" t="s">
        <v>1981</v>
      </c>
      <c r="C283" s="87" t="s">
        <v>9</v>
      </c>
      <c r="D283" s="100" t="s">
        <v>2249</v>
      </c>
      <c r="E283" s="87" t="s">
        <v>2250</v>
      </c>
      <c r="F283" s="87" t="s">
        <v>2251</v>
      </c>
      <c r="G283" s="87" t="s">
        <v>2252</v>
      </c>
      <c r="H283" s="87" t="s">
        <v>2253</v>
      </c>
      <c r="I283" s="87"/>
      <c r="J283" s="88">
        <v>34031043</v>
      </c>
      <c r="K283" s="89">
        <v>2021</v>
      </c>
      <c r="L283" s="87" t="s">
        <v>2254</v>
      </c>
      <c r="M283" s="87" t="s">
        <v>2100</v>
      </c>
      <c r="N283" s="87" t="s">
        <v>2255</v>
      </c>
    </row>
    <row r="284" spans="1:14" s="174" customFormat="1" ht="283.5">
      <c r="A284" s="87" t="s">
        <v>2263</v>
      </c>
      <c r="B284" s="87" t="s">
        <v>2256</v>
      </c>
      <c r="C284" s="87" t="s">
        <v>2179</v>
      </c>
      <c r="D284" s="100" t="s">
        <v>2257</v>
      </c>
      <c r="E284" s="87" t="s">
        <v>2258</v>
      </c>
      <c r="F284" s="87"/>
      <c r="G284" s="87" t="s">
        <v>2259</v>
      </c>
      <c r="H284" s="87" t="s">
        <v>2260</v>
      </c>
      <c r="I284" s="87"/>
      <c r="J284" s="88">
        <v>34003923</v>
      </c>
      <c r="K284" s="89">
        <v>2021</v>
      </c>
      <c r="L284" s="87" t="s">
        <v>2261</v>
      </c>
      <c r="M284" s="87" t="s">
        <v>2061</v>
      </c>
      <c r="N284" s="87" t="s">
        <v>2262</v>
      </c>
    </row>
    <row r="285" spans="1:14" s="174" customFormat="1" ht="315">
      <c r="A285" s="87" t="s">
        <v>2264</v>
      </c>
      <c r="B285" s="87" t="s">
        <v>2265</v>
      </c>
      <c r="C285" s="87"/>
      <c r="D285" s="100" t="s">
        <v>2266</v>
      </c>
      <c r="E285" s="87" t="s">
        <v>2267</v>
      </c>
      <c r="F285" s="87" t="s">
        <v>2268</v>
      </c>
      <c r="G285" s="87" t="s">
        <v>1696</v>
      </c>
      <c r="H285" s="87" t="s">
        <v>2269</v>
      </c>
      <c r="I285" s="87" t="s">
        <v>2270</v>
      </c>
      <c r="J285" s="88">
        <v>34000280</v>
      </c>
      <c r="K285" s="89">
        <v>2021</v>
      </c>
      <c r="L285" s="87" t="s">
        <v>2271</v>
      </c>
      <c r="M285" s="87" t="s">
        <v>2149</v>
      </c>
      <c r="N285" s="87" t="s">
        <v>2272</v>
      </c>
    </row>
    <row r="286" spans="1:14" s="174" customFormat="1" ht="283.5">
      <c r="A286" s="87" t="s">
        <v>2341</v>
      </c>
      <c r="B286" s="87" t="s">
        <v>2265</v>
      </c>
      <c r="C286" s="87" t="s">
        <v>60</v>
      </c>
      <c r="D286" s="100" t="s">
        <v>2342</v>
      </c>
      <c r="E286" s="87" t="s">
        <v>2117</v>
      </c>
      <c r="F286" s="87" t="s">
        <v>1232</v>
      </c>
      <c r="G286" s="87" t="s">
        <v>2343</v>
      </c>
      <c r="H286" s="87" t="s">
        <v>2344</v>
      </c>
      <c r="I286" s="87" t="s">
        <v>2345</v>
      </c>
      <c r="J286" s="88">
        <v>34289237</v>
      </c>
      <c r="K286" s="89">
        <v>2021</v>
      </c>
      <c r="L286" s="87" t="s">
        <v>2346</v>
      </c>
      <c r="M286" s="87" t="s">
        <v>775</v>
      </c>
      <c r="N286" s="87" t="s">
        <v>2347</v>
      </c>
    </row>
    <row r="287" spans="1:14" s="174" customFormat="1" ht="189">
      <c r="A287" s="87" t="s">
        <v>2325</v>
      </c>
      <c r="B287" s="87" t="s">
        <v>2326</v>
      </c>
      <c r="C287" s="87" t="s">
        <v>2179</v>
      </c>
      <c r="D287" s="100" t="s">
        <v>2327</v>
      </c>
      <c r="E287" s="87" t="s">
        <v>1983</v>
      </c>
      <c r="F287" s="87" t="s">
        <v>2328</v>
      </c>
      <c r="G287" s="87" t="s">
        <v>2329</v>
      </c>
      <c r="H287" s="87" t="s">
        <v>2330</v>
      </c>
      <c r="I287" s="87"/>
      <c r="J287" s="88">
        <v>33729075</v>
      </c>
      <c r="K287" s="89">
        <v>2021</v>
      </c>
      <c r="L287" s="87" t="s">
        <v>2331</v>
      </c>
      <c r="M287" s="87" t="s">
        <v>2131</v>
      </c>
      <c r="N287" s="87" t="s">
        <v>2332</v>
      </c>
    </row>
    <row r="288" spans="1:14" s="174" customFormat="1" ht="189">
      <c r="A288" s="87" t="s">
        <v>1512</v>
      </c>
      <c r="B288" s="87"/>
      <c r="C288" s="87" t="s">
        <v>3</v>
      </c>
      <c r="D288" s="100" t="s">
        <v>2421</v>
      </c>
      <c r="E288" s="87" t="s">
        <v>2449</v>
      </c>
      <c r="F288" s="87"/>
      <c r="G288" s="87" t="s">
        <v>2422</v>
      </c>
      <c r="H288" s="87" t="s">
        <v>2423</v>
      </c>
      <c r="I288" s="87"/>
      <c r="J288" s="88">
        <v>34795055</v>
      </c>
      <c r="K288" s="89">
        <v>2022</v>
      </c>
      <c r="L288" s="87" t="s">
        <v>2424</v>
      </c>
      <c r="M288" s="87" t="s">
        <v>2402</v>
      </c>
      <c r="N288" s="87" t="s">
        <v>2425</v>
      </c>
    </row>
    <row r="289" spans="1:14" s="12" customFormat="1" ht="157.5">
      <c r="A289" s="85" t="s">
        <v>2426</v>
      </c>
      <c r="B289" s="85"/>
      <c r="C289" s="85" t="s">
        <v>3</v>
      </c>
      <c r="D289" s="86" t="s">
        <v>2427</v>
      </c>
      <c r="E289" s="85" t="s">
        <v>2431</v>
      </c>
      <c r="F289" s="85" t="s">
        <v>2305</v>
      </c>
      <c r="G289" s="85" t="s">
        <v>2430</v>
      </c>
      <c r="H289" s="85"/>
      <c r="I289" s="87"/>
      <c r="J289" s="88">
        <v>34904999</v>
      </c>
      <c r="K289" s="89">
        <v>2022</v>
      </c>
      <c r="L289" s="85" t="s">
        <v>2428</v>
      </c>
      <c r="M289" s="85" t="s">
        <v>2066</v>
      </c>
      <c r="N289" s="85" t="s">
        <v>2429</v>
      </c>
    </row>
    <row r="290" spans="1:14" s="12" customFormat="1" ht="220.5">
      <c r="A290" s="85" t="s">
        <v>2441</v>
      </c>
      <c r="B290" s="85" t="s">
        <v>2442</v>
      </c>
      <c r="C290" s="85" t="s">
        <v>60</v>
      </c>
      <c r="D290" s="86" t="s">
        <v>2443</v>
      </c>
      <c r="E290" s="85" t="s">
        <v>2444</v>
      </c>
      <c r="F290" s="85"/>
      <c r="G290" s="85" t="s">
        <v>2445</v>
      </c>
      <c r="H290" s="85"/>
      <c r="I290" s="87"/>
      <c r="J290" s="88">
        <v>35457016</v>
      </c>
      <c r="K290" s="89">
        <v>2022</v>
      </c>
      <c r="L290" s="85" t="s">
        <v>2446</v>
      </c>
      <c r="M290" s="85" t="s">
        <v>2447</v>
      </c>
      <c r="N290" s="85" t="s">
        <v>2448</v>
      </c>
    </row>
    <row r="291" spans="1:14" s="12" customFormat="1" ht="157.5">
      <c r="A291" s="85" t="s">
        <v>100</v>
      </c>
      <c r="B291" s="85"/>
      <c r="C291" s="85" t="s">
        <v>3</v>
      </c>
      <c r="D291" s="86" t="s">
        <v>2560</v>
      </c>
      <c r="E291" s="85"/>
      <c r="F291" s="85" t="s">
        <v>2561</v>
      </c>
      <c r="G291" s="85" t="s">
        <v>2562</v>
      </c>
      <c r="H291" s="85"/>
      <c r="I291" s="87"/>
      <c r="J291" s="88">
        <v>35611574</v>
      </c>
      <c r="K291" s="89">
        <v>2022</v>
      </c>
      <c r="L291" s="85" t="s">
        <v>2563</v>
      </c>
      <c r="M291" s="85" t="s">
        <v>2295</v>
      </c>
      <c r="N291" s="85" t="s">
        <v>2564</v>
      </c>
    </row>
    <row r="292" spans="1:14" s="12" customFormat="1" ht="220.5">
      <c r="A292" s="85" t="s">
        <v>2587</v>
      </c>
      <c r="B292" s="85" t="s">
        <v>2588</v>
      </c>
      <c r="C292" s="85"/>
      <c r="D292" s="86" t="s">
        <v>2589</v>
      </c>
      <c r="E292" s="85" t="s">
        <v>2590</v>
      </c>
      <c r="F292" s="85"/>
      <c r="G292" s="85" t="s">
        <v>2591</v>
      </c>
      <c r="H292" s="85" t="s">
        <v>2592</v>
      </c>
      <c r="I292" s="87"/>
      <c r="J292" s="88">
        <v>35886001</v>
      </c>
      <c r="K292" s="89">
        <v>2022</v>
      </c>
      <c r="L292" s="85" t="s">
        <v>2593</v>
      </c>
      <c r="M292" s="85" t="s">
        <v>2594</v>
      </c>
      <c r="N292" s="85" t="s">
        <v>2595</v>
      </c>
    </row>
    <row r="293" spans="1:14" s="12" customFormat="1" ht="157.5">
      <c r="A293" s="85" t="s">
        <v>2621</v>
      </c>
      <c r="B293" s="85" t="s">
        <v>355</v>
      </c>
      <c r="C293" s="85" t="s">
        <v>3</v>
      </c>
      <c r="D293" s="86" t="s">
        <v>2622</v>
      </c>
      <c r="E293" s="85" t="s">
        <v>2258</v>
      </c>
      <c r="F293" s="85" t="s">
        <v>2623</v>
      </c>
      <c r="G293" s="85" t="s">
        <v>2624</v>
      </c>
      <c r="H293" s="85" t="s">
        <v>2625</v>
      </c>
      <c r="I293" s="87"/>
      <c r="J293" s="88">
        <v>36607619</v>
      </c>
      <c r="K293" s="89">
        <v>2023</v>
      </c>
      <c r="L293" s="85" t="s">
        <v>2626</v>
      </c>
      <c r="M293" s="85" t="s">
        <v>937</v>
      </c>
      <c r="N293" s="85" t="s">
        <v>2627</v>
      </c>
    </row>
    <row r="294" spans="1:14" s="12" customFormat="1" ht="315">
      <c r="A294" s="85" t="s">
        <v>1512</v>
      </c>
      <c r="B294" s="85" t="s">
        <v>2846</v>
      </c>
      <c r="C294" s="85" t="s">
        <v>3</v>
      </c>
      <c r="D294" s="86" t="s">
        <v>2841</v>
      </c>
      <c r="E294" s="85" t="s">
        <v>2842</v>
      </c>
      <c r="F294" s="85"/>
      <c r="G294" s="85" t="s">
        <v>1815</v>
      </c>
      <c r="H294" s="85" t="s">
        <v>2843</v>
      </c>
      <c r="I294" s="87"/>
      <c r="J294" s="88">
        <v>36646238</v>
      </c>
      <c r="K294" s="89">
        <v>2023</v>
      </c>
      <c r="L294" s="85" t="s">
        <v>2844</v>
      </c>
      <c r="M294" s="85" t="s">
        <v>2149</v>
      </c>
      <c r="N294" s="85" t="s">
        <v>2845</v>
      </c>
    </row>
    <row r="295" spans="1:14" s="12" customFormat="1" ht="315">
      <c r="A295" s="85" t="s">
        <v>2880</v>
      </c>
      <c r="B295" s="85"/>
      <c r="C295" s="85" t="s">
        <v>2442</v>
      </c>
      <c r="D295" s="86" t="s">
        <v>2881</v>
      </c>
      <c r="E295" s="85" t="s">
        <v>2882</v>
      </c>
      <c r="F295" s="85" t="s">
        <v>2883</v>
      </c>
      <c r="G295" s="85" t="s">
        <v>2884</v>
      </c>
      <c r="H295" s="85" t="s">
        <v>2885</v>
      </c>
      <c r="I295" s="87"/>
      <c r="J295" s="88">
        <v>36948373</v>
      </c>
      <c r="K295" s="89">
        <v>2023</v>
      </c>
      <c r="L295" s="85" t="s">
        <v>2886</v>
      </c>
      <c r="M295" s="85" t="s">
        <v>2149</v>
      </c>
      <c r="N295" s="85" t="s">
        <v>2887</v>
      </c>
    </row>
    <row r="296" spans="1:14" s="12" customFormat="1" ht="220.5">
      <c r="A296" s="85" t="s">
        <v>2901</v>
      </c>
      <c r="B296" s="85" t="s">
        <v>2902</v>
      </c>
      <c r="C296" s="85" t="s">
        <v>2903</v>
      </c>
      <c r="D296" s="86" t="s">
        <v>2904</v>
      </c>
      <c r="E296" s="85" t="s">
        <v>2905</v>
      </c>
      <c r="F296" s="85" t="s">
        <v>2906</v>
      </c>
      <c r="G296" s="85" t="s">
        <v>2815</v>
      </c>
      <c r="H296" s="85" t="s">
        <v>2907</v>
      </c>
      <c r="I296" s="87" t="s">
        <v>2908</v>
      </c>
      <c r="J296" s="88">
        <v>37715554</v>
      </c>
      <c r="K296" s="89">
        <v>2023</v>
      </c>
      <c r="L296" s="85" t="s">
        <v>2909</v>
      </c>
      <c r="M296" s="85" t="s">
        <v>775</v>
      </c>
      <c r="N296" s="85" t="s">
        <v>2910</v>
      </c>
    </row>
    <row r="297" spans="1:14" ht="126">
      <c r="A297" s="85" t="s">
        <v>617</v>
      </c>
      <c r="B297" s="85" t="s">
        <v>558</v>
      </c>
      <c r="C297" s="85" t="s">
        <v>9</v>
      </c>
      <c r="D297" s="86" t="s">
        <v>1440</v>
      </c>
      <c r="E297" s="85" t="s">
        <v>81</v>
      </c>
      <c r="F297" s="85"/>
      <c r="G297" s="85" t="s">
        <v>1791</v>
      </c>
      <c r="H297" s="85"/>
      <c r="I297" s="87"/>
      <c r="J297" s="88">
        <v>22964989</v>
      </c>
      <c r="K297" s="89">
        <v>2013</v>
      </c>
      <c r="L297" s="85" t="s">
        <v>918</v>
      </c>
      <c r="M297" s="85" t="s">
        <v>825</v>
      </c>
      <c r="N297" s="85" t="s">
        <v>191</v>
      </c>
    </row>
    <row r="298" spans="1:14" ht="126">
      <c r="A298" s="85" t="s">
        <v>617</v>
      </c>
      <c r="B298" s="85"/>
      <c r="C298" s="85" t="s">
        <v>9</v>
      </c>
      <c r="D298" s="86" t="s">
        <v>375</v>
      </c>
      <c r="E298" s="85" t="s">
        <v>84</v>
      </c>
      <c r="F298" s="85" t="s">
        <v>416</v>
      </c>
      <c r="G298" s="85" t="s">
        <v>1791</v>
      </c>
      <c r="H298" s="85"/>
      <c r="I298" s="87"/>
      <c r="J298" s="88">
        <v>23908179</v>
      </c>
      <c r="K298" s="89">
        <v>2013</v>
      </c>
      <c r="L298" s="85" t="s">
        <v>913</v>
      </c>
      <c r="M298" s="85" t="s">
        <v>785</v>
      </c>
      <c r="N298" s="85" t="s">
        <v>192</v>
      </c>
    </row>
    <row r="299" spans="1:14" ht="220.5">
      <c r="A299" s="85" t="s">
        <v>617</v>
      </c>
      <c r="B299" s="85"/>
      <c r="C299" s="85" t="s">
        <v>3</v>
      </c>
      <c r="D299" s="86" t="s">
        <v>550</v>
      </c>
      <c r="E299" s="85" t="s">
        <v>82</v>
      </c>
      <c r="F299" s="85" t="s">
        <v>416</v>
      </c>
      <c r="G299" s="85" t="s">
        <v>1822</v>
      </c>
      <c r="H299" s="85"/>
      <c r="I299" s="87"/>
      <c r="J299" s="88">
        <v>27145477</v>
      </c>
      <c r="K299" s="89">
        <v>2016</v>
      </c>
      <c r="L299" s="85" t="s">
        <v>908</v>
      </c>
      <c r="M299" s="85" t="s">
        <v>785</v>
      </c>
      <c r="N299" s="85" t="s">
        <v>184</v>
      </c>
    </row>
    <row r="300" spans="1:14" ht="189">
      <c r="A300" s="85" t="s">
        <v>601</v>
      </c>
      <c r="B300" s="85" t="s">
        <v>620</v>
      </c>
      <c r="C300" s="85" t="s">
        <v>9</v>
      </c>
      <c r="D300" s="86" t="s">
        <v>1442</v>
      </c>
      <c r="E300" s="85" t="s">
        <v>83</v>
      </c>
      <c r="F300" s="85"/>
      <c r="G300" s="85" t="s">
        <v>1793</v>
      </c>
      <c r="H300" s="85" t="s">
        <v>1723</v>
      </c>
      <c r="I300" s="87"/>
      <c r="J300" s="88">
        <v>18997096</v>
      </c>
      <c r="K300" s="89">
        <v>2009</v>
      </c>
      <c r="L300" s="85" t="s">
        <v>921</v>
      </c>
      <c r="M300" s="85" t="s">
        <v>785</v>
      </c>
      <c r="N300" s="85" t="s">
        <v>162</v>
      </c>
    </row>
    <row r="301" spans="1:14" ht="157.5">
      <c r="A301" s="85" t="s">
        <v>601</v>
      </c>
      <c r="B301" s="85" t="s">
        <v>619</v>
      </c>
      <c r="C301" s="85" t="s">
        <v>9</v>
      </c>
      <c r="D301" s="86" t="s">
        <v>1441</v>
      </c>
      <c r="E301" s="85" t="s">
        <v>83</v>
      </c>
      <c r="F301" s="85"/>
      <c r="G301" s="85" t="s">
        <v>1791</v>
      </c>
      <c r="H301" s="85"/>
      <c r="I301" s="87"/>
      <c r="J301" s="88">
        <v>20953793</v>
      </c>
      <c r="K301" s="89">
        <v>2011</v>
      </c>
      <c r="L301" s="85" t="s">
        <v>920</v>
      </c>
      <c r="M301" s="85" t="s">
        <v>919</v>
      </c>
      <c r="N301" s="85" t="s">
        <v>161</v>
      </c>
    </row>
    <row r="302" spans="1:14" ht="31.5">
      <c r="A302" s="85"/>
      <c r="B302" s="97"/>
      <c r="C302" s="85"/>
      <c r="D302" s="86"/>
      <c r="E302" s="85"/>
      <c r="F302" s="85"/>
      <c r="G302" s="85"/>
      <c r="H302" s="85"/>
      <c r="I302" s="85"/>
      <c r="J302" s="90"/>
      <c r="K302" s="91"/>
      <c r="L302" s="85"/>
      <c r="M302" s="85"/>
      <c r="N302" s="85"/>
    </row>
    <row r="303" spans="1:14" ht="31.5">
      <c r="A303" s="102" t="s">
        <v>624</v>
      </c>
      <c r="B303" s="103"/>
      <c r="C303" s="103"/>
      <c r="D303" s="104"/>
      <c r="E303" s="103"/>
      <c r="F303" s="103"/>
      <c r="G303" s="103"/>
      <c r="H303" s="103"/>
      <c r="I303" s="105"/>
      <c r="J303" s="106"/>
      <c r="K303" s="106"/>
      <c r="L303" s="103"/>
      <c r="M303" s="103"/>
      <c r="N303" s="103"/>
    </row>
    <row r="304" spans="1:14" ht="157.5">
      <c r="A304" s="107" t="s">
        <v>1653</v>
      </c>
      <c r="B304" s="107"/>
      <c r="C304" s="107" t="s">
        <v>9</v>
      </c>
      <c r="D304" s="108" t="s">
        <v>394</v>
      </c>
      <c r="E304" s="107" t="s">
        <v>393</v>
      </c>
      <c r="F304" s="107"/>
      <c r="G304" s="107" t="s">
        <v>1657</v>
      </c>
      <c r="H304" s="107"/>
      <c r="I304" s="107"/>
      <c r="J304" s="109">
        <v>18499214</v>
      </c>
      <c r="K304" s="110">
        <v>2008</v>
      </c>
      <c r="L304" s="107" t="s">
        <v>961</v>
      </c>
      <c r="M304" s="107" t="s">
        <v>938</v>
      </c>
      <c r="N304" s="107" t="s">
        <v>241</v>
      </c>
    </row>
    <row r="305" spans="1:14" ht="126">
      <c r="A305" s="107" t="s">
        <v>1653</v>
      </c>
      <c r="B305" s="107"/>
      <c r="C305" s="107"/>
      <c r="D305" s="108" t="s">
        <v>386</v>
      </c>
      <c r="E305" s="107" t="s">
        <v>79</v>
      </c>
      <c r="F305" s="107"/>
      <c r="G305" s="107" t="s">
        <v>1802</v>
      </c>
      <c r="H305" s="107"/>
      <c r="I305" s="107"/>
      <c r="J305" s="109">
        <v>21833357</v>
      </c>
      <c r="K305" s="110">
        <v>2011</v>
      </c>
      <c r="L305" s="107" t="s">
        <v>863</v>
      </c>
      <c r="M305" s="107" t="s">
        <v>779</v>
      </c>
      <c r="N305" s="107" t="s">
        <v>164</v>
      </c>
    </row>
    <row r="306" spans="1:14" ht="126">
      <c r="A306" s="107" t="s">
        <v>1653</v>
      </c>
      <c r="B306" s="107" t="s">
        <v>49</v>
      </c>
      <c r="C306" s="107" t="s">
        <v>3</v>
      </c>
      <c r="D306" s="108" t="s">
        <v>390</v>
      </c>
      <c r="E306" s="107" t="s">
        <v>389</v>
      </c>
      <c r="F306" s="107"/>
      <c r="G306" s="107" t="s">
        <v>1830</v>
      </c>
      <c r="H306" s="107" t="s">
        <v>1734</v>
      </c>
      <c r="I306" s="107"/>
      <c r="J306" s="109">
        <v>21778272</v>
      </c>
      <c r="K306" s="110">
        <v>2011</v>
      </c>
      <c r="L306" s="107" t="s">
        <v>959</v>
      </c>
      <c r="M306" s="107" t="s">
        <v>785</v>
      </c>
      <c r="N306" s="107" t="s">
        <v>239</v>
      </c>
    </row>
    <row r="307" spans="1:14" ht="157.5">
      <c r="A307" s="107" t="s">
        <v>1653</v>
      </c>
      <c r="B307" s="107" t="s">
        <v>555</v>
      </c>
      <c r="C307" s="107" t="s">
        <v>9</v>
      </c>
      <c r="D307" s="108" t="s">
        <v>556</v>
      </c>
      <c r="E307" s="107" t="s">
        <v>554</v>
      </c>
      <c r="F307" s="107"/>
      <c r="G307" s="107" t="s">
        <v>1791</v>
      </c>
      <c r="H307" s="107"/>
      <c r="I307" s="107"/>
      <c r="J307" s="109">
        <v>24049715</v>
      </c>
      <c r="K307" s="110">
        <v>2013</v>
      </c>
      <c r="L307" s="107" t="s">
        <v>1447</v>
      </c>
      <c r="M307" s="107" t="s">
        <v>839</v>
      </c>
      <c r="N307" s="107" t="s">
        <v>188</v>
      </c>
    </row>
    <row r="308" spans="1:14" ht="126">
      <c r="A308" s="107" t="s">
        <v>1653</v>
      </c>
      <c r="B308" s="107"/>
      <c r="C308" s="107" t="s">
        <v>3</v>
      </c>
      <c r="D308" s="108" t="s">
        <v>392</v>
      </c>
      <c r="E308" s="107" t="s">
        <v>391</v>
      </c>
      <c r="F308" s="107" t="s">
        <v>581</v>
      </c>
      <c r="G308" s="107" t="s">
        <v>1831</v>
      </c>
      <c r="H308" s="107"/>
      <c r="I308" s="107"/>
      <c r="J308" s="109">
        <v>24906859</v>
      </c>
      <c r="K308" s="110">
        <v>2014</v>
      </c>
      <c r="L308" s="107" t="s">
        <v>960</v>
      </c>
      <c r="M308" s="107" t="s">
        <v>785</v>
      </c>
      <c r="N308" s="107" t="s">
        <v>240</v>
      </c>
    </row>
    <row r="309" spans="1:14" ht="157.5">
      <c r="A309" s="107" t="s">
        <v>1653</v>
      </c>
      <c r="B309" s="111"/>
      <c r="C309" s="107" t="s">
        <v>75</v>
      </c>
      <c r="D309" s="108" t="s">
        <v>308</v>
      </c>
      <c r="E309" s="107" t="s">
        <v>83</v>
      </c>
      <c r="F309" s="107" t="s">
        <v>416</v>
      </c>
      <c r="G309" s="107" t="s">
        <v>1793</v>
      </c>
      <c r="H309" s="107"/>
      <c r="I309" s="107"/>
      <c r="J309" s="109">
        <v>24894394</v>
      </c>
      <c r="K309" s="110">
        <v>2014</v>
      </c>
      <c r="L309" s="107" t="s">
        <v>1388</v>
      </c>
      <c r="M309" s="107" t="s">
        <v>785</v>
      </c>
      <c r="N309" s="107" t="s">
        <v>127</v>
      </c>
    </row>
    <row r="310" spans="1:14" ht="189">
      <c r="A310" s="107" t="s">
        <v>1654</v>
      </c>
      <c r="B310" s="107" t="s">
        <v>48</v>
      </c>
      <c r="C310" s="107" t="s">
        <v>9</v>
      </c>
      <c r="D310" s="108" t="s">
        <v>388</v>
      </c>
      <c r="E310" s="107" t="s">
        <v>387</v>
      </c>
      <c r="F310" s="107"/>
      <c r="G310" s="107" t="s">
        <v>1802</v>
      </c>
      <c r="H310" s="107"/>
      <c r="I310" s="107"/>
      <c r="J310" s="109">
        <v>25277229</v>
      </c>
      <c r="K310" s="110">
        <v>2014</v>
      </c>
      <c r="L310" s="107" t="s">
        <v>956</v>
      </c>
      <c r="M310" s="107" t="s">
        <v>785</v>
      </c>
      <c r="N310" s="107" t="s">
        <v>238</v>
      </c>
    </row>
    <row r="311" spans="1:14" ht="157.5">
      <c r="A311" s="107" t="s">
        <v>1653</v>
      </c>
      <c r="B311" s="107"/>
      <c r="C311" s="107" t="s">
        <v>9</v>
      </c>
      <c r="D311" s="108" t="s">
        <v>587</v>
      </c>
      <c r="E311" s="107" t="s">
        <v>78</v>
      </c>
      <c r="F311" s="107"/>
      <c r="G311" s="107" t="s">
        <v>1832</v>
      </c>
      <c r="H311" s="107"/>
      <c r="I311" s="107"/>
      <c r="J311" s="109">
        <v>26427422</v>
      </c>
      <c r="K311" s="110">
        <v>2016</v>
      </c>
      <c r="L311" s="107" t="s">
        <v>954</v>
      </c>
      <c r="M311" s="107" t="s">
        <v>953</v>
      </c>
      <c r="N311" s="107" t="s">
        <v>237</v>
      </c>
    </row>
    <row r="312" spans="1:14" ht="315">
      <c r="A312" s="107" t="s">
        <v>1653</v>
      </c>
      <c r="B312" s="107" t="s">
        <v>383</v>
      </c>
      <c r="C312" s="107" t="s">
        <v>3</v>
      </c>
      <c r="D312" s="108" t="s">
        <v>384</v>
      </c>
      <c r="E312" s="107" t="s">
        <v>382</v>
      </c>
      <c r="F312" s="107"/>
      <c r="G312" s="107" t="s">
        <v>1833</v>
      </c>
      <c r="H312" s="107"/>
      <c r="I312" s="107"/>
      <c r="J312" s="109">
        <v>27479814</v>
      </c>
      <c r="K312" s="110">
        <v>2016</v>
      </c>
      <c r="L312" s="107" t="s">
        <v>955</v>
      </c>
      <c r="M312" s="107" t="s">
        <v>785</v>
      </c>
      <c r="N312" s="107" t="s">
        <v>235</v>
      </c>
    </row>
    <row r="313" spans="1:14" ht="157.5">
      <c r="A313" s="107" t="s">
        <v>1653</v>
      </c>
      <c r="B313" s="111" t="s">
        <v>650</v>
      </c>
      <c r="C313" s="107" t="s">
        <v>9</v>
      </c>
      <c r="D313" s="108" t="s">
        <v>653</v>
      </c>
      <c r="E313" s="107" t="s">
        <v>652</v>
      </c>
      <c r="F313" s="107" t="s">
        <v>648</v>
      </c>
      <c r="G313" s="107" t="s">
        <v>1714</v>
      </c>
      <c r="H313" s="107" t="s">
        <v>1724</v>
      </c>
      <c r="I313" s="107"/>
      <c r="J313" s="109">
        <v>27718025</v>
      </c>
      <c r="K313" s="110">
        <v>2016</v>
      </c>
      <c r="L313" s="107" t="s">
        <v>958</v>
      </c>
      <c r="M313" s="107" t="s">
        <v>957</v>
      </c>
      <c r="N313" s="107" t="s">
        <v>654</v>
      </c>
    </row>
    <row r="314" spans="1:14" ht="126">
      <c r="A314" s="107" t="s">
        <v>1653</v>
      </c>
      <c r="B314" s="111"/>
      <c r="C314" s="107" t="s">
        <v>9</v>
      </c>
      <c r="D314" s="108" t="s">
        <v>712</v>
      </c>
      <c r="E314" s="107" t="s">
        <v>713</v>
      </c>
      <c r="F314" s="107" t="s">
        <v>711</v>
      </c>
      <c r="G314" s="107" t="s">
        <v>1678</v>
      </c>
      <c r="H314" s="107" t="s">
        <v>401</v>
      </c>
      <c r="I314" s="107"/>
      <c r="J314" s="109">
        <v>28197754</v>
      </c>
      <c r="K314" s="110">
        <v>2017</v>
      </c>
      <c r="L314" s="107" t="s">
        <v>962</v>
      </c>
      <c r="M314" s="107" t="s">
        <v>942</v>
      </c>
      <c r="N314" s="107" t="s">
        <v>714</v>
      </c>
    </row>
    <row r="315" spans="1:14" ht="283.5">
      <c r="A315" s="107" t="s">
        <v>1653</v>
      </c>
      <c r="B315" s="111" t="s">
        <v>383</v>
      </c>
      <c r="C315" s="107" t="s">
        <v>721</v>
      </c>
      <c r="D315" s="108" t="s">
        <v>725</v>
      </c>
      <c r="E315" s="107" t="s">
        <v>724</v>
      </c>
      <c r="F315" s="107" t="s">
        <v>723</v>
      </c>
      <c r="G315" s="107" t="s">
        <v>1815</v>
      </c>
      <c r="H315" s="107"/>
      <c r="I315" s="107"/>
      <c r="J315" s="109">
        <v>28145975</v>
      </c>
      <c r="K315" s="110">
        <v>2017</v>
      </c>
      <c r="L315" s="107" t="s">
        <v>963</v>
      </c>
      <c r="M315" s="107" t="s">
        <v>794</v>
      </c>
      <c r="N315" s="107" t="s">
        <v>720</v>
      </c>
    </row>
    <row r="316" spans="1:14" ht="252">
      <c r="A316" s="107" t="s">
        <v>1357</v>
      </c>
      <c r="B316" s="111" t="s">
        <v>1488</v>
      </c>
      <c r="C316" s="107" t="s">
        <v>9</v>
      </c>
      <c r="D316" s="108" t="s">
        <v>1489</v>
      </c>
      <c r="E316" s="107" t="s">
        <v>1098</v>
      </c>
      <c r="F316" s="107"/>
      <c r="G316" s="107" t="s">
        <v>1815</v>
      </c>
      <c r="H316" s="107"/>
      <c r="I316" s="107"/>
      <c r="J316" s="109">
        <v>30682209</v>
      </c>
      <c r="K316" s="110">
        <v>2019</v>
      </c>
      <c r="L316" s="107" t="s">
        <v>1490</v>
      </c>
      <c r="M316" s="107" t="s">
        <v>785</v>
      </c>
      <c r="N316" s="107" t="s">
        <v>1487</v>
      </c>
    </row>
    <row r="317" spans="1:14" ht="220.5">
      <c r="A317" s="107" t="s">
        <v>1357</v>
      </c>
      <c r="B317" s="107" t="s">
        <v>1579</v>
      </c>
      <c r="C317" s="107" t="s">
        <v>1580</v>
      </c>
      <c r="D317" s="108" t="s">
        <v>1581</v>
      </c>
      <c r="E317" s="107" t="s">
        <v>1582</v>
      </c>
      <c r="F317" s="107"/>
      <c r="G317" s="107" t="s">
        <v>1815</v>
      </c>
      <c r="H317" s="107"/>
      <c r="I317" s="107"/>
      <c r="J317" s="109">
        <v>31237654</v>
      </c>
      <c r="K317" s="110">
        <v>2019</v>
      </c>
      <c r="L317" s="107" t="s">
        <v>1583</v>
      </c>
      <c r="M317" s="107" t="s">
        <v>1584</v>
      </c>
      <c r="N317" s="107" t="s">
        <v>1585</v>
      </c>
    </row>
    <row r="318" spans="1:14" ht="189">
      <c r="A318" s="107" t="s">
        <v>1357</v>
      </c>
      <c r="B318" s="107" t="s">
        <v>1874</v>
      </c>
      <c r="C318" s="107"/>
      <c r="D318" s="108" t="s">
        <v>1875</v>
      </c>
      <c r="E318" s="107" t="s">
        <v>1876</v>
      </c>
      <c r="F318" s="107"/>
      <c r="G318" s="107" t="s">
        <v>1877</v>
      </c>
      <c r="H318" s="107" t="s">
        <v>1878</v>
      </c>
      <c r="I318" s="107"/>
      <c r="J318" s="109">
        <v>31826238</v>
      </c>
      <c r="K318" s="110">
        <v>2019</v>
      </c>
      <c r="L318" s="107" t="s">
        <v>1879</v>
      </c>
      <c r="M318" s="107" t="s">
        <v>785</v>
      </c>
      <c r="N318" s="107" t="s">
        <v>1880</v>
      </c>
    </row>
    <row r="319" spans="1:14" ht="220.5">
      <c r="A319" s="107" t="s">
        <v>1357</v>
      </c>
      <c r="B319" s="107" t="s">
        <v>1893</v>
      </c>
      <c r="C319" s="107" t="s">
        <v>9</v>
      </c>
      <c r="D319" s="108" t="s">
        <v>1894</v>
      </c>
      <c r="E319" s="107" t="s">
        <v>1895</v>
      </c>
      <c r="F319" s="107"/>
      <c r="G319" s="107" t="s">
        <v>1853</v>
      </c>
      <c r="H319" s="107"/>
      <c r="I319" s="107"/>
      <c r="J319" s="109">
        <v>32108519</v>
      </c>
      <c r="K319" s="110">
        <v>2020</v>
      </c>
      <c r="L319" s="107" t="s">
        <v>1896</v>
      </c>
      <c r="M319" s="107" t="s">
        <v>1897</v>
      </c>
      <c r="N319" s="107" t="s">
        <v>1898</v>
      </c>
    </row>
    <row r="320" spans="1:14" ht="220.5">
      <c r="A320" s="107" t="s">
        <v>1357</v>
      </c>
      <c r="B320" s="107" t="s">
        <v>1920</v>
      </c>
      <c r="C320" s="107"/>
      <c r="D320" s="108" t="s">
        <v>1921</v>
      </c>
      <c r="E320" s="107" t="s">
        <v>1922</v>
      </c>
      <c r="F320" s="107"/>
      <c r="G320" s="107" t="s">
        <v>1815</v>
      </c>
      <c r="H320" s="107" t="s">
        <v>1923</v>
      </c>
      <c r="I320" s="107"/>
      <c r="J320" s="109">
        <v>32203983</v>
      </c>
      <c r="K320" s="110">
        <v>2020</v>
      </c>
      <c r="L320" s="107" t="s">
        <v>1924</v>
      </c>
      <c r="M320" s="107" t="s">
        <v>1925</v>
      </c>
      <c r="N320" s="107" t="s">
        <v>1926</v>
      </c>
    </row>
    <row r="321" spans="1:14" ht="157.5">
      <c r="A321" s="107" t="s">
        <v>1357</v>
      </c>
      <c r="B321" s="107" t="s">
        <v>2057</v>
      </c>
      <c r="C321" s="107" t="s">
        <v>3</v>
      </c>
      <c r="D321" s="108" t="s">
        <v>2058</v>
      </c>
      <c r="E321" s="107" t="s">
        <v>2059</v>
      </c>
      <c r="F321" s="107"/>
      <c r="G321" s="107" t="s">
        <v>1832</v>
      </c>
      <c r="H321" s="107"/>
      <c r="I321" s="107"/>
      <c r="J321" s="109">
        <v>1</v>
      </c>
      <c r="K321" s="110">
        <v>2020</v>
      </c>
      <c r="L321" s="107" t="s">
        <v>2060</v>
      </c>
      <c r="M321" s="107" t="s">
        <v>2061</v>
      </c>
      <c r="N321" s="107" t="s">
        <v>2062</v>
      </c>
    </row>
    <row r="322" spans="1:14" ht="189">
      <c r="A322" s="107" t="s">
        <v>1357</v>
      </c>
      <c r="B322" s="107" t="s">
        <v>2057</v>
      </c>
      <c r="C322" s="107" t="s">
        <v>2179</v>
      </c>
      <c r="D322" s="108" t="s">
        <v>2180</v>
      </c>
      <c r="E322" s="107" t="s">
        <v>2181</v>
      </c>
      <c r="F322" s="107"/>
      <c r="G322" s="107" t="s">
        <v>2182</v>
      </c>
      <c r="H322" s="107" t="s">
        <v>2183</v>
      </c>
      <c r="I322" s="107"/>
      <c r="J322" s="109">
        <v>33510950</v>
      </c>
      <c r="K322" s="110">
        <v>2021</v>
      </c>
      <c r="L322" s="107" t="s">
        <v>2184</v>
      </c>
      <c r="M322" s="107" t="s">
        <v>2061</v>
      </c>
      <c r="N322" s="107" t="s">
        <v>2185</v>
      </c>
    </row>
    <row r="323" spans="1:14" ht="315">
      <c r="A323" s="107" t="s">
        <v>2224</v>
      </c>
      <c r="B323" s="107" t="s">
        <v>2225</v>
      </c>
      <c r="C323" s="107" t="s">
        <v>2179</v>
      </c>
      <c r="D323" s="108" t="s">
        <v>2226</v>
      </c>
      <c r="E323" s="107" t="s">
        <v>2227</v>
      </c>
      <c r="F323" s="107" t="s">
        <v>2228</v>
      </c>
      <c r="G323" s="107" t="s">
        <v>1822</v>
      </c>
      <c r="H323" s="107" t="s">
        <v>2183</v>
      </c>
      <c r="I323" s="107"/>
      <c r="J323" s="109">
        <v>34111268</v>
      </c>
      <c r="K323" s="110">
        <v>2021</v>
      </c>
      <c r="L323" s="107" t="s">
        <v>2229</v>
      </c>
      <c r="M323" s="107" t="s">
        <v>2061</v>
      </c>
      <c r="N323" s="107" t="s">
        <v>2230</v>
      </c>
    </row>
    <row r="324" spans="1:14" ht="220.5">
      <c r="A324" s="107" t="s">
        <v>1357</v>
      </c>
      <c r="B324" s="107" t="s">
        <v>1579</v>
      </c>
      <c r="C324" s="107" t="s">
        <v>3</v>
      </c>
      <c r="D324" s="108" t="s">
        <v>2399</v>
      </c>
      <c r="E324" s="107"/>
      <c r="F324" s="107" t="s">
        <v>2400</v>
      </c>
      <c r="G324" s="107" t="s">
        <v>1832</v>
      </c>
      <c r="H324" s="107"/>
      <c r="I324" s="107"/>
      <c r="J324" s="109">
        <v>34561305</v>
      </c>
      <c r="K324" s="110">
        <v>2021</v>
      </c>
      <c r="L324" s="107" t="s">
        <v>2401</v>
      </c>
      <c r="M324" s="107" t="s">
        <v>2402</v>
      </c>
      <c r="N324" s="107" t="s">
        <v>2403</v>
      </c>
    </row>
    <row r="325" spans="1:14" ht="94.5">
      <c r="A325" s="107" t="s">
        <v>40</v>
      </c>
      <c r="B325" s="107"/>
      <c r="C325" s="107" t="s">
        <v>9</v>
      </c>
      <c r="D325" s="108" t="s">
        <v>742</v>
      </c>
      <c r="E325" s="107" t="s">
        <v>77</v>
      </c>
      <c r="F325" s="107"/>
      <c r="G325" s="107" t="s">
        <v>1690</v>
      </c>
      <c r="H325" s="107" t="s">
        <v>1730</v>
      </c>
      <c r="I325" s="107"/>
      <c r="J325" s="109">
        <v>18625935</v>
      </c>
      <c r="K325" s="110">
        <v>2008</v>
      </c>
      <c r="L325" s="107" t="s">
        <v>940</v>
      </c>
      <c r="M325" s="107" t="s">
        <v>888</v>
      </c>
      <c r="N325" s="107" t="s">
        <v>208</v>
      </c>
    </row>
    <row r="326" spans="1:14" ht="126">
      <c r="A326" s="107" t="s">
        <v>40</v>
      </c>
      <c r="B326" s="107"/>
      <c r="C326" s="107" t="s">
        <v>9</v>
      </c>
      <c r="D326" s="108" t="s">
        <v>741</v>
      </c>
      <c r="E326" s="107" t="s">
        <v>84</v>
      </c>
      <c r="F326" s="107"/>
      <c r="G326" s="107" t="s">
        <v>1690</v>
      </c>
      <c r="H326" s="107"/>
      <c r="I326" s="107"/>
      <c r="J326" s="109">
        <v>20149815</v>
      </c>
      <c r="K326" s="110">
        <v>2010</v>
      </c>
      <c r="L326" s="107" t="s">
        <v>939</v>
      </c>
      <c r="M326" s="107" t="s">
        <v>938</v>
      </c>
      <c r="N326" s="107" t="s">
        <v>206</v>
      </c>
    </row>
    <row r="327" spans="1:14" ht="252">
      <c r="A327" s="107" t="s">
        <v>40</v>
      </c>
      <c r="B327" s="107"/>
      <c r="C327" s="107" t="s">
        <v>29</v>
      </c>
      <c r="D327" s="108" t="s">
        <v>360</v>
      </c>
      <c r="E327" s="107" t="s">
        <v>359</v>
      </c>
      <c r="F327" s="107"/>
      <c r="G327" s="107" t="s">
        <v>1802</v>
      </c>
      <c r="H327" s="107"/>
      <c r="I327" s="107"/>
      <c r="J327" s="109">
        <v>24845642</v>
      </c>
      <c r="K327" s="110">
        <v>2014</v>
      </c>
      <c r="L327" s="107" t="s">
        <v>1403</v>
      </c>
      <c r="M327" s="107" t="s">
        <v>937</v>
      </c>
      <c r="N327" s="107" t="s">
        <v>205</v>
      </c>
    </row>
    <row r="328" spans="1:14" ht="220.5">
      <c r="A328" s="107" t="s">
        <v>40</v>
      </c>
      <c r="B328" s="107"/>
      <c r="C328" s="107" t="s">
        <v>9</v>
      </c>
      <c r="D328" s="108" t="s">
        <v>1506</v>
      </c>
      <c r="E328" s="107" t="s">
        <v>1354</v>
      </c>
      <c r="F328" s="107"/>
      <c r="G328" s="107" t="s">
        <v>1834</v>
      </c>
      <c r="H328" s="107"/>
      <c r="I328" s="107"/>
      <c r="J328" s="109">
        <v>30398625</v>
      </c>
      <c r="K328" s="110">
        <v>2018</v>
      </c>
      <c r="L328" s="107" t="s">
        <v>1337</v>
      </c>
      <c r="M328" s="107" t="s">
        <v>937</v>
      </c>
      <c r="N328" s="107" t="s">
        <v>1336</v>
      </c>
    </row>
    <row r="329" spans="1:14" ht="126">
      <c r="A329" s="107" t="s">
        <v>40</v>
      </c>
      <c r="B329" s="107"/>
      <c r="C329" s="107" t="s">
        <v>3</v>
      </c>
      <c r="D329" s="108" t="s">
        <v>2033</v>
      </c>
      <c r="E329" s="107" t="s">
        <v>2034</v>
      </c>
      <c r="F329" s="107"/>
      <c r="G329" s="107" t="s">
        <v>1</v>
      </c>
      <c r="H329" s="107" t="s">
        <v>2035</v>
      </c>
      <c r="I329" s="107"/>
      <c r="J329" s="109">
        <v>32543650</v>
      </c>
      <c r="K329" s="110">
        <v>2020</v>
      </c>
      <c r="L329" s="107" t="s">
        <v>2036</v>
      </c>
      <c r="M329" s="107" t="s">
        <v>2037</v>
      </c>
      <c r="N329" s="107" t="s">
        <v>2038</v>
      </c>
    </row>
    <row r="330" spans="1:14" ht="315">
      <c r="A330" s="107" t="s">
        <v>2224</v>
      </c>
      <c r="B330" s="107" t="s">
        <v>2225</v>
      </c>
      <c r="C330" s="107" t="s">
        <v>2179</v>
      </c>
      <c r="D330" s="108" t="s">
        <v>2226</v>
      </c>
      <c r="E330" s="107" t="s">
        <v>2227</v>
      </c>
      <c r="F330" s="107" t="s">
        <v>2228</v>
      </c>
      <c r="G330" s="107" t="s">
        <v>1822</v>
      </c>
      <c r="H330" s="107" t="s">
        <v>2183</v>
      </c>
      <c r="I330" s="107"/>
      <c r="J330" s="109">
        <v>34111268</v>
      </c>
      <c r="K330" s="110">
        <v>2021</v>
      </c>
      <c r="L330" s="107" t="s">
        <v>2229</v>
      </c>
      <c r="M330" s="107" t="s">
        <v>2061</v>
      </c>
      <c r="N330" s="107" t="s">
        <v>2230</v>
      </c>
    </row>
    <row r="331" spans="1:14" ht="126">
      <c r="A331" s="107" t="s">
        <v>1573</v>
      </c>
      <c r="B331" s="107" t="s">
        <v>1574</v>
      </c>
      <c r="C331" s="107" t="s">
        <v>60</v>
      </c>
      <c r="D331" s="108" t="s">
        <v>1575</v>
      </c>
      <c r="E331" s="107" t="s">
        <v>1612</v>
      </c>
      <c r="F331" s="107"/>
      <c r="G331" s="107" t="s">
        <v>1822</v>
      </c>
      <c r="H331" s="107"/>
      <c r="I331" s="107"/>
      <c r="J331" s="109">
        <v>31174676</v>
      </c>
      <c r="K331" s="110">
        <v>2019</v>
      </c>
      <c r="L331" s="107" t="s">
        <v>1576</v>
      </c>
      <c r="M331" s="107" t="s">
        <v>1577</v>
      </c>
      <c r="N331" s="107" t="s">
        <v>1578</v>
      </c>
    </row>
    <row r="332" spans="1:14" ht="157.5">
      <c r="A332" s="107" t="s">
        <v>1355</v>
      </c>
      <c r="B332" s="107"/>
      <c r="C332" s="107" t="s">
        <v>9</v>
      </c>
      <c r="D332" s="108" t="s">
        <v>1356</v>
      </c>
      <c r="E332" s="107" t="s">
        <v>640</v>
      </c>
      <c r="F332" s="107"/>
      <c r="G332" s="107" t="s">
        <v>1708</v>
      </c>
      <c r="H332" s="107" t="s">
        <v>1346</v>
      </c>
      <c r="I332" s="107"/>
      <c r="J332" s="109">
        <v>30308565</v>
      </c>
      <c r="K332" s="110">
        <v>2018</v>
      </c>
      <c r="L332" s="107" t="s">
        <v>1330</v>
      </c>
      <c r="M332" s="107" t="s">
        <v>794</v>
      </c>
      <c r="N332" s="107" t="s">
        <v>1331</v>
      </c>
    </row>
    <row r="333" spans="1:14" ht="126">
      <c r="A333" s="113" t="s">
        <v>1549</v>
      </c>
      <c r="B333" s="113"/>
      <c r="C333" s="113" t="s">
        <v>1553</v>
      </c>
      <c r="D333" s="114" t="s">
        <v>1552</v>
      </c>
      <c r="E333" s="113" t="s">
        <v>640</v>
      </c>
      <c r="F333" s="113"/>
      <c r="G333" s="113" t="s">
        <v>1725</v>
      </c>
      <c r="H333" s="113" t="s">
        <v>1726</v>
      </c>
      <c r="I333" s="112"/>
      <c r="J333" s="109">
        <v>30942106</v>
      </c>
      <c r="K333" s="110">
        <v>2019</v>
      </c>
      <c r="L333" s="113" t="s">
        <v>1550</v>
      </c>
      <c r="M333" s="113" t="s">
        <v>1212</v>
      </c>
      <c r="N333" s="113" t="s">
        <v>1551</v>
      </c>
    </row>
    <row r="334" spans="1:14" ht="252">
      <c r="A334" s="107" t="s">
        <v>627</v>
      </c>
      <c r="B334" s="107"/>
      <c r="C334" s="107" t="s">
        <v>94</v>
      </c>
      <c r="D334" s="108" t="s">
        <v>1451</v>
      </c>
      <c r="E334" s="107" t="s">
        <v>573</v>
      </c>
      <c r="F334" s="107"/>
      <c r="G334" s="107" t="s">
        <v>1802</v>
      </c>
      <c r="H334" s="107"/>
      <c r="I334" s="107"/>
      <c r="J334" s="109">
        <v>23765342</v>
      </c>
      <c r="K334" s="110">
        <v>2013</v>
      </c>
      <c r="L334" s="107" t="s">
        <v>980</v>
      </c>
      <c r="M334" s="107" t="s">
        <v>825</v>
      </c>
      <c r="N334" s="107" t="s">
        <v>230</v>
      </c>
    </row>
    <row r="335" spans="1:14" ht="157.5">
      <c r="A335" s="107" t="s">
        <v>627</v>
      </c>
      <c r="B335" s="107"/>
      <c r="C335" s="107" t="s">
        <v>75</v>
      </c>
      <c r="D335" s="108" t="s">
        <v>1396</v>
      </c>
      <c r="E335" s="107" t="s">
        <v>76</v>
      </c>
      <c r="F335" s="107" t="s">
        <v>416</v>
      </c>
      <c r="G335" s="107" t="s">
        <v>1793</v>
      </c>
      <c r="H335" s="107"/>
      <c r="I335" s="107"/>
      <c r="J335" s="109">
        <v>24894394</v>
      </c>
      <c r="K335" s="110">
        <v>2014</v>
      </c>
      <c r="L335" s="107" t="s">
        <v>1388</v>
      </c>
      <c r="M335" s="107" t="s">
        <v>785</v>
      </c>
      <c r="N335" s="107" t="s">
        <v>127</v>
      </c>
    </row>
    <row r="336" spans="1:14" ht="126">
      <c r="A336" s="107" t="s">
        <v>627</v>
      </c>
      <c r="B336" s="107"/>
      <c r="C336" s="107" t="s">
        <v>32</v>
      </c>
      <c r="D336" s="108" t="s">
        <v>572</v>
      </c>
      <c r="E336" s="107" t="s">
        <v>83</v>
      </c>
      <c r="F336" s="107"/>
      <c r="G336" s="107" t="s">
        <v>1832</v>
      </c>
      <c r="H336" s="107"/>
      <c r="I336" s="107"/>
      <c r="J336" s="109">
        <v>27467379</v>
      </c>
      <c r="K336" s="110">
        <v>2016</v>
      </c>
      <c r="L336" s="107" t="s">
        <v>979</v>
      </c>
      <c r="M336" s="107" t="s">
        <v>794</v>
      </c>
      <c r="N336" s="107" t="s">
        <v>229</v>
      </c>
    </row>
    <row r="337" spans="1:14" ht="189">
      <c r="A337" s="107" t="s">
        <v>34</v>
      </c>
      <c r="B337" s="107" t="s">
        <v>35</v>
      </c>
      <c r="C337" s="107" t="s">
        <v>2</v>
      </c>
      <c r="D337" s="108" t="s">
        <v>340</v>
      </c>
      <c r="E337" s="107" t="s">
        <v>81</v>
      </c>
      <c r="F337" s="107"/>
      <c r="G337" s="107" t="s">
        <v>1678</v>
      </c>
      <c r="H337" s="107" t="s">
        <v>1727</v>
      </c>
      <c r="I337" s="107"/>
      <c r="J337" s="109">
        <v>25276414</v>
      </c>
      <c r="K337" s="110">
        <v>2014</v>
      </c>
      <c r="L337" s="107" t="s">
        <v>932</v>
      </c>
      <c r="M337" s="107" t="s">
        <v>931</v>
      </c>
      <c r="N337" s="107" t="s">
        <v>216</v>
      </c>
    </row>
    <row r="338" spans="1:14" ht="126">
      <c r="A338" s="107" t="s">
        <v>34</v>
      </c>
      <c r="B338" s="107" t="s">
        <v>35</v>
      </c>
      <c r="C338" s="107" t="s">
        <v>36</v>
      </c>
      <c r="D338" s="108" t="s">
        <v>338</v>
      </c>
      <c r="E338" s="107" t="s">
        <v>337</v>
      </c>
      <c r="F338" s="107"/>
      <c r="G338" s="107" t="s">
        <v>1678</v>
      </c>
      <c r="H338" s="107" t="s">
        <v>1724</v>
      </c>
      <c r="I338" s="107"/>
      <c r="J338" s="109">
        <v>26915747</v>
      </c>
      <c r="K338" s="110">
        <v>2016</v>
      </c>
      <c r="L338" s="107" t="s">
        <v>929</v>
      </c>
      <c r="M338" s="107" t="s">
        <v>855</v>
      </c>
      <c r="N338" s="107" t="s">
        <v>214</v>
      </c>
    </row>
    <row r="339" spans="1:14" ht="157.5">
      <c r="A339" s="107" t="s">
        <v>34</v>
      </c>
      <c r="B339" s="107" t="s">
        <v>35</v>
      </c>
      <c r="C339" s="107" t="s">
        <v>4</v>
      </c>
      <c r="D339" s="108" t="s">
        <v>339</v>
      </c>
      <c r="E339" s="107" t="s">
        <v>78</v>
      </c>
      <c r="F339" s="107"/>
      <c r="G339" s="107" t="s">
        <v>1680</v>
      </c>
      <c r="H339" s="107" t="s">
        <v>1728</v>
      </c>
      <c r="I339" s="107"/>
      <c r="J339" s="109">
        <v>26521715</v>
      </c>
      <c r="K339" s="110">
        <v>2016</v>
      </c>
      <c r="L339" s="107" t="s">
        <v>930</v>
      </c>
      <c r="M339" s="107" t="s">
        <v>777</v>
      </c>
      <c r="N339" s="107" t="s">
        <v>215</v>
      </c>
    </row>
    <row r="340" spans="1:14" ht="157.5">
      <c r="A340" s="107" t="s">
        <v>356</v>
      </c>
      <c r="B340" s="107"/>
      <c r="C340" s="107" t="s">
        <v>10</v>
      </c>
      <c r="D340" s="108" t="s">
        <v>357</v>
      </c>
      <c r="E340" s="107" t="s">
        <v>79</v>
      </c>
      <c r="F340" s="107"/>
      <c r="G340" s="107" t="s">
        <v>1802</v>
      </c>
      <c r="H340" s="107" t="s">
        <v>401</v>
      </c>
      <c r="I340" s="107"/>
      <c r="J340" s="109">
        <v>17460294</v>
      </c>
      <c r="K340" s="110">
        <v>2007</v>
      </c>
      <c r="L340" s="107" t="s">
        <v>935</v>
      </c>
      <c r="M340" s="107" t="s">
        <v>785</v>
      </c>
      <c r="N340" s="107" t="s">
        <v>250</v>
      </c>
    </row>
    <row r="341" spans="1:14" ht="94.5">
      <c r="A341" s="107" t="s">
        <v>356</v>
      </c>
      <c r="B341" s="107"/>
      <c r="C341" s="107" t="s">
        <v>4</v>
      </c>
      <c r="D341" s="108" t="s">
        <v>358</v>
      </c>
      <c r="E341" s="107" t="s">
        <v>79</v>
      </c>
      <c r="F341" s="107"/>
      <c r="G341" s="107" t="s">
        <v>1657</v>
      </c>
      <c r="H341" s="107" t="s">
        <v>1729</v>
      </c>
      <c r="I341" s="107"/>
      <c r="J341" s="109">
        <v>20142554</v>
      </c>
      <c r="K341" s="110">
        <v>2010</v>
      </c>
      <c r="L341" s="107" t="s">
        <v>936</v>
      </c>
      <c r="M341" s="107" t="s">
        <v>888</v>
      </c>
      <c r="N341" s="107" t="s">
        <v>272</v>
      </c>
    </row>
    <row r="342" spans="1:14" ht="252">
      <c r="A342" s="107" t="s">
        <v>625</v>
      </c>
      <c r="B342" s="107"/>
      <c r="C342" s="107" t="s">
        <v>9</v>
      </c>
      <c r="D342" s="108" t="s">
        <v>743</v>
      </c>
      <c r="E342" s="107" t="s">
        <v>381</v>
      </c>
      <c r="F342" s="107"/>
      <c r="G342" s="107" t="s">
        <v>1835</v>
      </c>
      <c r="H342" s="107" t="s">
        <v>1730</v>
      </c>
      <c r="I342" s="107"/>
      <c r="J342" s="109">
        <v>20638402</v>
      </c>
      <c r="K342" s="110">
        <v>2010</v>
      </c>
      <c r="L342" s="107" t="s">
        <v>952</v>
      </c>
      <c r="M342" s="107" t="s">
        <v>938</v>
      </c>
      <c r="N342" s="107" t="s">
        <v>219</v>
      </c>
    </row>
    <row r="343" spans="1:14" ht="252">
      <c r="A343" s="107" t="s">
        <v>625</v>
      </c>
      <c r="B343" s="107" t="s">
        <v>376</v>
      </c>
      <c r="C343" s="107" t="s">
        <v>9</v>
      </c>
      <c r="D343" s="108" t="s">
        <v>378</v>
      </c>
      <c r="E343" s="107" t="s">
        <v>377</v>
      </c>
      <c r="F343" s="107"/>
      <c r="G343" s="107" t="s">
        <v>1802</v>
      </c>
      <c r="H343" s="107"/>
      <c r="I343" s="107"/>
      <c r="J343" s="109">
        <v>24067079</v>
      </c>
      <c r="K343" s="110">
        <v>2013</v>
      </c>
      <c r="L343" s="107" t="s">
        <v>950</v>
      </c>
      <c r="M343" s="107" t="s">
        <v>949</v>
      </c>
      <c r="N343" s="107" t="s">
        <v>217</v>
      </c>
    </row>
    <row r="344" spans="1:14" ht="189">
      <c r="A344" s="107" t="s">
        <v>625</v>
      </c>
      <c r="B344" s="107"/>
      <c r="C344" s="107" t="s">
        <v>9</v>
      </c>
      <c r="D344" s="108" t="s">
        <v>380</v>
      </c>
      <c r="E344" s="107" t="s">
        <v>379</v>
      </c>
      <c r="F344" s="107"/>
      <c r="G344" s="107" t="s">
        <v>1791</v>
      </c>
      <c r="H344" s="107" t="s">
        <v>1346</v>
      </c>
      <c r="I344" s="107"/>
      <c r="J344" s="109">
        <v>23469117</v>
      </c>
      <c r="K344" s="110">
        <v>2013</v>
      </c>
      <c r="L344" s="107" t="s">
        <v>951</v>
      </c>
      <c r="M344" s="107" t="s">
        <v>789</v>
      </c>
      <c r="N344" s="107" t="s">
        <v>218</v>
      </c>
    </row>
    <row r="345" spans="1:14" ht="252">
      <c r="A345" s="107" t="s">
        <v>625</v>
      </c>
      <c r="B345" s="107" t="s">
        <v>376</v>
      </c>
      <c r="C345" s="107" t="s">
        <v>94</v>
      </c>
      <c r="D345" s="108" t="s">
        <v>501</v>
      </c>
      <c r="E345" s="107" t="s">
        <v>79</v>
      </c>
      <c r="F345" s="107" t="s">
        <v>416</v>
      </c>
      <c r="G345" s="107" t="s">
        <v>1822</v>
      </c>
      <c r="H345" s="107" t="s">
        <v>1724</v>
      </c>
      <c r="I345" s="107"/>
      <c r="J345" s="109">
        <v>26166796</v>
      </c>
      <c r="K345" s="110">
        <v>2016</v>
      </c>
      <c r="L345" s="107" t="s">
        <v>903</v>
      </c>
      <c r="M345" s="107" t="s">
        <v>794</v>
      </c>
      <c r="N345" s="107" t="s">
        <v>145</v>
      </c>
    </row>
    <row r="346" spans="1:14" ht="220.5">
      <c r="A346" s="107" t="s">
        <v>1368</v>
      </c>
      <c r="B346" s="107" t="s">
        <v>1363</v>
      </c>
      <c r="C346" s="107" t="s">
        <v>9</v>
      </c>
      <c r="D346" s="108" t="s">
        <v>1365</v>
      </c>
      <c r="E346" s="107" t="s">
        <v>1364</v>
      </c>
      <c r="F346" s="107"/>
      <c r="G346" s="107" t="s">
        <v>1815</v>
      </c>
      <c r="H346" s="107"/>
      <c r="I346" s="107"/>
      <c r="J346" s="109">
        <v>30128495</v>
      </c>
      <c r="K346" s="110">
        <v>2018</v>
      </c>
      <c r="L346" s="107" t="s">
        <v>1327</v>
      </c>
      <c r="M346" s="107" t="s">
        <v>937</v>
      </c>
      <c r="N346" s="107" t="s">
        <v>1326</v>
      </c>
    </row>
    <row r="347" spans="1:14" ht="157.5">
      <c r="A347" s="107" t="s">
        <v>2697</v>
      </c>
      <c r="B347" s="107" t="s">
        <v>2698</v>
      </c>
      <c r="C347" s="107" t="s">
        <v>3</v>
      </c>
      <c r="D347" s="108" t="s">
        <v>2699</v>
      </c>
      <c r="E347" s="107" t="s">
        <v>2700</v>
      </c>
      <c r="F347" s="107"/>
      <c r="G347" s="107" t="s">
        <v>1832</v>
      </c>
      <c r="H347" s="107"/>
      <c r="I347" s="107"/>
      <c r="J347" s="109">
        <v>36301530</v>
      </c>
      <c r="K347" s="110">
        <v>2022</v>
      </c>
      <c r="L347" s="107" t="s">
        <v>2701</v>
      </c>
      <c r="M347" s="107" t="s">
        <v>937</v>
      </c>
      <c r="N347" s="107" t="s">
        <v>2702</v>
      </c>
    </row>
    <row r="348" spans="1:14" ht="157.5">
      <c r="A348" s="107" t="s">
        <v>106</v>
      </c>
      <c r="B348" s="107"/>
      <c r="C348" s="107" t="s">
        <v>75</v>
      </c>
      <c r="D348" s="108" t="s">
        <v>351</v>
      </c>
      <c r="E348" s="107" t="s">
        <v>79</v>
      </c>
      <c r="F348" s="107" t="s">
        <v>416</v>
      </c>
      <c r="G348" s="107" t="s">
        <v>1793</v>
      </c>
      <c r="H348" s="107"/>
      <c r="I348" s="107"/>
      <c r="J348" s="109">
        <v>24894394</v>
      </c>
      <c r="K348" s="110">
        <v>2014</v>
      </c>
      <c r="L348" s="107" t="s">
        <v>1388</v>
      </c>
      <c r="M348" s="107" t="s">
        <v>785</v>
      </c>
      <c r="N348" s="107" t="s">
        <v>127</v>
      </c>
    </row>
    <row r="349" spans="1:14" ht="157.5">
      <c r="A349" s="107" t="s">
        <v>38</v>
      </c>
      <c r="B349" s="107"/>
      <c r="C349" s="107" t="s">
        <v>61</v>
      </c>
      <c r="D349" s="108" t="s">
        <v>583</v>
      </c>
      <c r="E349" s="107" t="s">
        <v>81</v>
      </c>
      <c r="F349" s="107"/>
      <c r="G349" s="107" t="s">
        <v>1802</v>
      </c>
      <c r="H349" s="107"/>
      <c r="I349" s="107"/>
      <c r="J349" s="109">
        <v>26343007</v>
      </c>
      <c r="K349" s="110">
        <v>2015</v>
      </c>
      <c r="L349" s="107" t="s">
        <v>948</v>
      </c>
      <c r="M349" s="107" t="s">
        <v>777</v>
      </c>
      <c r="N349" s="107" t="s">
        <v>245</v>
      </c>
    </row>
    <row r="350" spans="1:14" ht="157.5">
      <c r="A350" s="107" t="s">
        <v>661</v>
      </c>
      <c r="B350" s="107" t="s">
        <v>662</v>
      </c>
      <c r="C350" s="107" t="s">
        <v>9</v>
      </c>
      <c r="D350" s="108" t="s">
        <v>663</v>
      </c>
      <c r="E350" s="107" t="s">
        <v>83</v>
      </c>
      <c r="F350" s="107"/>
      <c r="G350" s="107"/>
      <c r="H350" s="107"/>
      <c r="I350" s="107"/>
      <c r="J350" s="109">
        <v>27977834</v>
      </c>
      <c r="K350" s="110">
        <v>2016</v>
      </c>
      <c r="L350" s="107" t="s">
        <v>1452</v>
      </c>
      <c r="M350" s="107" t="s">
        <v>870</v>
      </c>
      <c r="N350" s="107" t="s">
        <v>660</v>
      </c>
    </row>
    <row r="351" spans="1:14" ht="189">
      <c r="A351" s="107" t="s">
        <v>623</v>
      </c>
      <c r="B351" s="107" t="s">
        <v>30</v>
      </c>
      <c r="C351" s="107" t="s">
        <v>2539</v>
      </c>
      <c r="D351" s="108" t="s">
        <v>373</v>
      </c>
      <c r="E351" s="107" t="s">
        <v>372</v>
      </c>
      <c r="F351" s="107"/>
      <c r="G351" s="107" t="s">
        <v>1836</v>
      </c>
      <c r="H351" s="107"/>
      <c r="I351" s="107"/>
      <c r="J351" s="109">
        <v>23299470</v>
      </c>
      <c r="K351" s="110">
        <v>2013</v>
      </c>
      <c r="L351" s="107" t="s">
        <v>1445</v>
      </c>
      <c r="M351" s="107" t="s">
        <v>785</v>
      </c>
      <c r="N351" s="107" t="s">
        <v>213</v>
      </c>
    </row>
    <row r="352" spans="1:14" ht="126">
      <c r="A352" s="107" t="s">
        <v>623</v>
      </c>
      <c r="B352" s="107"/>
      <c r="C352" s="107" t="s">
        <v>9</v>
      </c>
      <c r="D352" s="108" t="s">
        <v>375</v>
      </c>
      <c r="E352" s="107" t="s">
        <v>374</v>
      </c>
      <c r="F352" s="107" t="s">
        <v>416</v>
      </c>
      <c r="G352" s="107" t="s">
        <v>1802</v>
      </c>
      <c r="H352" s="107"/>
      <c r="I352" s="107"/>
      <c r="J352" s="109">
        <v>23908179</v>
      </c>
      <c r="K352" s="110">
        <v>2013</v>
      </c>
      <c r="L352" s="107" t="s">
        <v>913</v>
      </c>
      <c r="M352" s="107" t="s">
        <v>785</v>
      </c>
      <c r="N352" s="107" t="s">
        <v>192</v>
      </c>
    </row>
    <row r="353" spans="1:14" ht="94.5">
      <c r="A353" s="107" t="s">
        <v>623</v>
      </c>
      <c r="B353" s="107" t="s">
        <v>30</v>
      </c>
      <c r="C353" s="107" t="s">
        <v>2540</v>
      </c>
      <c r="D353" s="108" t="s">
        <v>1381</v>
      </c>
      <c r="E353" s="107" t="s">
        <v>371</v>
      </c>
      <c r="F353" s="107"/>
      <c r="G353" s="107" t="s">
        <v>1837</v>
      </c>
      <c r="H353" s="107"/>
      <c r="I353" s="107"/>
      <c r="J353" s="109">
        <v>25190651</v>
      </c>
      <c r="K353" s="110">
        <v>2014</v>
      </c>
      <c r="L353" s="107" t="s">
        <v>947</v>
      </c>
      <c r="M353" s="107" t="s">
        <v>785</v>
      </c>
      <c r="N353" s="107" t="s">
        <v>212</v>
      </c>
    </row>
    <row r="354" spans="1:14" ht="157.5">
      <c r="A354" s="107" t="s">
        <v>623</v>
      </c>
      <c r="B354" s="107"/>
      <c r="C354" s="107" t="s">
        <v>75</v>
      </c>
      <c r="D354" s="108" t="s">
        <v>353</v>
      </c>
      <c r="E354" s="107" t="s">
        <v>82</v>
      </c>
      <c r="F354" s="107" t="s">
        <v>416</v>
      </c>
      <c r="G354" s="107" t="s">
        <v>1793</v>
      </c>
      <c r="H354" s="107"/>
      <c r="I354" s="107"/>
      <c r="J354" s="109">
        <v>24894394</v>
      </c>
      <c r="K354" s="110">
        <v>2014</v>
      </c>
      <c r="L354" s="107" t="s">
        <v>1388</v>
      </c>
      <c r="M354" s="107" t="s">
        <v>785</v>
      </c>
      <c r="N354" s="107" t="s">
        <v>127</v>
      </c>
    </row>
    <row r="355" spans="1:14" ht="157.5">
      <c r="A355" s="107" t="s">
        <v>623</v>
      </c>
      <c r="B355" s="107" t="s">
        <v>703</v>
      </c>
      <c r="C355" s="107" t="s">
        <v>10</v>
      </c>
      <c r="D355" s="108" t="s">
        <v>704</v>
      </c>
      <c r="E355" s="107" t="s">
        <v>702</v>
      </c>
      <c r="F355" s="107"/>
      <c r="G355" s="107" t="s">
        <v>1838</v>
      </c>
      <c r="H355" s="107"/>
      <c r="I355" s="107"/>
      <c r="J355" s="109">
        <v>27936069</v>
      </c>
      <c r="K355" s="110">
        <v>2016</v>
      </c>
      <c r="L355" s="107" t="s">
        <v>1446</v>
      </c>
      <c r="M355" s="107" t="s">
        <v>789</v>
      </c>
      <c r="N355" s="107" t="s">
        <v>678</v>
      </c>
    </row>
    <row r="356" spans="1:14" ht="220.5">
      <c r="A356" s="107" t="s">
        <v>623</v>
      </c>
      <c r="B356" s="107"/>
      <c r="C356" s="112" t="s">
        <v>1468</v>
      </c>
      <c r="D356" s="108" t="s">
        <v>1467</v>
      </c>
      <c r="E356" s="107" t="s">
        <v>1466</v>
      </c>
      <c r="F356" s="107"/>
      <c r="G356" s="107" t="s">
        <v>1678</v>
      </c>
      <c r="H356" s="107" t="s">
        <v>1731</v>
      </c>
      <c r="I356" s="107"/>
      <c r="J356" s="109">
        <v>30768214</v>
      </c>
      <c r="K356" s="110">
        <v>2019</v>
      </c>
      <c r="L356" s="107" t="s">
        <v>1465</v>
      </c>
      <c r="M356" s="107" t="s">
        <v>870</v>
      </c>
      <c r="N356" s="107" t="s">
        <v>1464</v>
      </c>
    </row>
    <row r="357" spans="1:14" ht="252">
      <c r="A357" s="107" t="s">
        <v>623</v>
      </c>
      <c r="B357" s="107"/>
      <c r="C357" s="112" t="s">
        <v>3</v>
      </c>
      <c r="D357" s="108" t="s">
        <v>1565</v>
      </c>
      <c r="E357" s="107" t="s">
        <v>1564</v>
      </c>
      <c r="F357" s="107"/>
      <c r="G357" s="107" t="s">
        <v>1832</v>
      </c>
      <c r="H357" s="107" t="s">
        <v>1719</v>
      </c>
      <c r="I357" s="107"/>
      <c r="J357" s="109">
        <v>31235310</v>
      </c>
      <c r="K357" s="110">
        <v>2019</v>
      </c>
      <c r="L357" s="107" t="s">
        <v>1561</v>
      </c>
      <c r="M357" s="107" t="s">
        <v>1562</v>
      </c>
      <c r="N357" s="107" t="s">
        <v>1563</v>
      </c>
    </row>
    <row r="358" spans="1:14" ht="157.5">
      <c r="A358" s="107" t="s">
        <v>623</v>
      </c>
      <c r="B358" s="107" t="s">
        <v>703</v>
      </c>
      <c r="C358" s="107" t="s">
        <v>1866</v>
      </c>
      <c r="D358" s="108" t="s">
        <v>1867</v>
      </c>
      <c r="E358" s="107" t="s">
        <v>1868</v>
      </c>
      <c r="F358" s="107"/>
      <c r="G358" s="107" t="s">
        <v>1869</v>
      </c>
      <c r="H358" s="107" t="s">
        <v>1870</v>
      </c>
      <c r="I358" s="107"/>
      <c r="J358" s="116">
        <v>31770433</v>
      </c>
      <c r="K358" s="117">
        <v>2019</v>
      </c>
      <c r="L358" s="107" t="s">
        <v>1871</v>
      </c>
      <c r="M358" s="107" t="s">
        <v>785</v>
      </c>
      <c r="N358" s="107" t="s">
        <v>1872</v>
      </c>
    </row>
    <row r="359" spans="1:14" ht="157.5">
      <c r="A359" s="107" t="s">
        <v>623</v>
      </c>
      <c r="B359" s="107"/>
      <c r="C359" s="107"/>
      <c r="D359" s="108" t="s">
        <v>2063</v>
      </c>
      <c r="E359" s="107" t="s">
        <v>2064</v>
      </c>
      <c r="F359" s="107"/>
      <c r="G359" s="107" t="s">
        <v>1853</v>
      </c>
      <c r="H359" s="107"/>
      <c r="I359" s="107"/>
      <c r="J359" s="116">
        <v>2</v>
      </c>
      <c r="K359" s="117">
        <v>2020</v>
      </c>
      <c r="L359" s="107" t="s">
        <v>2065</v>
      </c>
      <c r="M359" s="107" t="s">
        <v>2066</v>
      </c>
      <c r="N359" s="107" t="s">
        <v>2067</v>
      </c>
    </row>
    <row r="360" spans="1:14" ht="157.5">
      <c r="A360" s="107" t="s">
        <v>623</v>
      </c>
      <c r="B360" s="107"/>
      <c r="C360" s="107" t="s">
        <v>10</v>
      </c>
      <c r="D360" s="108" t="s">
        <v>2297</v>
      </c>
      <c r="E360" s="107" t="s">
        <v>2298</v>
      </c>
      <c r="F360" s="107"/>
      <c r="G360" s="107" t="s">
        <v>2299</v>
      </c>
      <c r="H360" s="107"/>
      <c r="I360" s="107"/>
      <c r="J360" s="116">
        <v>33796365</v>
      </c>
      <c r="K360" s="117">
        <v>2021</v>
      </c>
      <c r="L360" s="107" t="s">
        <v>2300</v>
      </c>
      <c r="M360" s="107" t="s">
        <v>2301</v>
      </c>
      <c r="N360" s="107" t="s">
        <v>2302</v>
      </c>
    </row>
    <row r="361" spans="1:14" ht="189">
      <c r="A361" s="107" t="s">
        <v>623</v>
      </c>
      <c r="B361" s="107" t="s">
        <v>703</v>
      </c>
      <c r="C361" s="107" t="s">
        <v>3</v>
      </c>
      <c r="D361" s="108" t="s">
        <v>2413</v>
      </c>
      <c r="E361" s="107" t="s">
        <v>2414</v>
      </c>
      <c r="F361" s="107" t="s">
        <v>2415</v>
      </c>
      <c r="G361" s="107" t="s">
        <v>15</v>
      </c>
      <c r="H361" s="107" t="s">
        <v>2416</v>
      </c>
      <c r="I361" s="107" t="s">
        <v>2417</v>
      </c>
      <c r="J361" s="116">
        <v>35266957</v>
      </c>
      <c r="K361" s="117">
        <v>2022</v>
      </c>
      <c r="L361" s="107" t="s">
        <v>2418</v>
      </c>
      <c r="M361" s="107" t="s">
        <v>2419</v>
      </c>
      <c r="N361" s="107" t="s">
        <v>2420</v>
      </c>
    </row>
    <row r="362" spans="1:14" ht="315">
      <c r="A362" s="107" t="s">
        <v>623</v>
      </c>
      <c r="B362" s="107"/>
      <c r="C362" s="107" t="s">
        <v>3</v>
      </c>
      <c r="D362" s="108" t="s">
        <v>2713</v>
      </c>
      <c r="E362" s="107" t="s">
        <v>2714</v>
      </c>
      <c r="F362" s="107"/>
      <c r="G362" s="107" t="s">
        <v>2715</v>
      </c>
      <c r="H362" s="107"/>
      <c r="I362" s="107"/>
      <c r="J362" s="116">
        <v>36100689</v>
      </c>
      <c r="K362" s="117">
        <v>2022</v>
      </c>
      <c r="L362" s="107" t="s">
        <v>2716</v>
      </c>
      <c r="M362" s="107" t="s">
        <v>2717</v>
      </c>
      <c r="N362" s="107" t="s">
        <v>2718</v>
      </c>
    </row>
    <row r="363" spans="1:14" ht="126">
      <c r="A363" s="107" t="s">
        <v>2853</v>
      </c>
      <c r="B363" s="107" t="s">
        <v>703</v>
      </c>
      <c r="C363" s="107" t="s">
        <v>3</v>
      </c>
      <c r="D363" s="108" t="s">
        <v>2854</v>
      </c>
      <c r="E363" s="107" t="s">
        <v>2855</v>
      </c>
      <c r="F363" s="107"/>
      <c r="G363" s="107" t="s">
        <v>2856</v>
      </c>
      <c r="H363" s="107"/>
      <c r="I363" s="107"/>
      <c r="J363" s="116">
        <v>37504961</v>
      </c>
      <c r="K363" s="117">
        <v>2023</v>
      </c>
      <c r="L363" s="107" t="s">
        <v>2857</v>
      </c>
      <c r="M363" s="107" t="s">
        <v>2817</v>
      </c>
      <c r="N363" s="107" t="s">
        <v>2858</v>
      </c>
    </row>
    <row r="364" spans="1:14" ht="220.5">
      <c r="A364" s="107" t="s">
        <v>18</v>
      </c>
      <c r="B364" s="107"/>
      <c r="C364" s="107"/>
      <c r="D364" s="108" t="s">
        <v>1449</v>
      </c>
      <c r="E364" s="107" t="s">
        <v>79</v>
      </c>
      <c r="F364" s="107"/>
      <c r="G364" s="107" t="s">
        <v>1839</v>
      </c>
      <c r="H364" s="107" t="s">
        <v>1730</v>
      </c>
      <c r="I364" s="107"/>
      <c r="J364" s="109">
        <v>16650474</v>
      </c>
      <c r="K364" s="110">
        <v>2006</v>
      </c>
      <c r="L364" s="107" t="s">
        <v>974</v>
      </c>
      <c r="M364" s="107" t="s">
        <v>771</v>
      </c>
      <c r="N364" s="107" t="s">
        <v>248</v>
      </c>
    </row>
    <row r="365" spans="1:14" ht="346.5">
      <c r="A365" s="107" t="s">
        <v>18</v>
      </c>
      <c r="B365" s="107"/>
      <c r="C365" s="107" t="s">
        <v>9</v>
      </c>
      <c r="D365" s="108" t="s">
        <v>586</v>
      </c>
      <c r="E365" s="107" t="s">
        <v>585</v>
      </c>
      <c r="F365" s="107"/>
      <c r="G365" s="107" t="s">
        <v>1657</v>
      </c>
      <c r="H365" s="107" t="s">
        <v>1730</v>
      </c>
      <c r="I365" s="107"/>
      <c r="J365" s="109">
        <v>16639019</v>
      </c>
      <c r="K365" s="110">
        <v>2006</v>
      </c>
      <c r="L365" s="107" t="s">
        <v>977</v>
      </c>
      <c r="M365" s="107" t="s">
        <v>785</v>
      </c>
      <c r="N365" s="107" t="s">
        <v>251</v>
      </c>
    </row>
    <row r="366" spans="1:14" ht="283.5">
      <c r="A366" s="107" t="s">
        <v>18</v>
      </c>
      <c r="B366" s="111"/>
      <c r="C366" s="115" t="s">
        <v>3</v>
      </c>
      <c r="D366" s="108" t="s">
        <v>1740</v>
      </c>
      <c r="E366" s="107" t="s">
        <v>548</v>
      </c>
      <c r="F366" s="107" t="s">
        <v>416</v>
      </c>
      <c r="G366" s="107" t="s">
        <v>1791</v>
      </c>
      <c r="H366" s="107" t="s">
        <v>1730</v>
      </c>
      <c r="I366" s="107"/>
      <c r="J366" s="109">
        <v>17591900</v>
      </c>
      <c r="K366" s="110">
        <v>2007</v>
      </c>
      <c r="L366" s="107" t="s">
        <v>906</v>
      </c>
      <c r="M366" s="107" t="s">
        <v>785</v>
      </c>
      <c r="N366" s="107" t="s">
        <v>182</v>
      </c>
    </row>
    <row r="367" spans="1:14" ht="94.5">
      <c r="A367" s="107" t="s">
        <v>18</v>
      </c>
      <c r="B367" s="107" t="s">
        <v>355</v>
      </c>
      <c r="C367" s="107" t="s">
        <v>10</v>
      </c>
      <c r="D367" s="108" t="s">
        <v>738</v>
      </c>
      <c r="E367" s="107" t="s">
        <v>76</v>
      </c>
      <c r="F367" s="107"/>
      <c r="G367" s="107" t="s">
        <v>1791</v>
      </c>
      <c r="H367" s="107"/>
      <c r="I367" s="107"/>
      <c r="J367" s="116">
        <v>17460294</v>
      </c>
      <c r="K367" s="117">
        <v>2007</v>
      </c>
      <c r="L367" s="107" t="s">
        <v>935</v>
      </c>
      <c r="M367" s="107" t="s">
        <v>785</v>
      </c>
      <c r="N367" s="107" t="s">
        <v>250</v>
      </c>
    </row>
    <row r="368" spans="1:14" ht="157.5">
      <c r="A368" s="107" t="s">
        <v>18</v>
      </c>
      <c r="B368" s="107"/>
      <c r="C368" s="107" t="s">
        <v>3</v>
      </c>
      <c r="D368" s="108" t="s">
        <v>568</v>
      </c>
      <c r="E368" s="107" t="s">
        <v>567</v>
      </c>
      <c r="F368" s="107"/>
      <c r="G368" s="107" t="s">
        <v>1692</v>
      </c>
      <c r="H368" s="107"/>
      <c r="I368" s="107"/>
      <c r="J368" s="109">
        <v>18991039</v>
      </c>
      <c r="K368" s="110">
        <v>2008</v>
      </c>
      <c r="L368" s="107" t="s">
        <v>976</v>
      </c>
      <c r="M368" s="107" t="s">
        <v>957</v>
      </c>
      <c r="N368" s="107" t="s">
        <v>199</v>
      </c>
    </row>
    <row r="369" spans="1:14" ht="157.5">
      <c r="A369" s="107" t="s">
        <v>18</v>
      </c>
      <c r="B369" s="107" t="s">
        <v>51</v>
      </c>
      <c r="C369" s="107" t="s">
        <v>9</v>
      </c>
      <c r="D369" s="108" t="s">
        <v>580</v>
      </c>
      <c r="E369" s="107" t="s">
        <v>579</v>
      </c>
      <c r="F369" s="107"/>
      <c r="G369" s="107" t="s">
        <v>1791</v>
      </c>
      <c r="H369" s="107"/>
      <c r="I369" s="107"/>
      <c r="J369" s="109">
        <v>23044944</v>
      </c>
      <c r="K369" s="110">
        <v>2012</v>
      </c>
      <c r="L369" s="107" t="s">
        <v>978</v>
      </c>
      <c r="M369" s="107" t="s">
        <v>888</v>
      </c>
      <c r="N369" s="107" t="s">
        <v>243</v>
      </c>
    </row>
    <row r="370" spans="1:14" ht="189">
      <c r="A370" s="107" t="s">
        <v>18</v>
      </c>
      <c r="B370" s="107"/>
      <c r="C370" s="107" t="s">
        <v>9</v>
      </c>
      <c r="D370" s="108" t="s">
        <v>584</v>
      </c>
      <c r="E370" s="107" t="s">
        <v>78</v>
      </c>
      <c r="F370" s="107"/>
      <c r="G370" s="107" t="s">
        <v>1826</v>
      </c>
      <c r="H370" s="107"/>
      <c r="I370" s="107"/>
      <c r="J370" s="109">
        <v>23221069</v>
      </c>
      <c r="K370" s="110">
        <v>2013</v>
      </c>
      <c r="L370" s="107" t="s">
        <v>973</v>
      </c>
      <c r="M370" s="107" t="s">
        <v>785</v>
      </c>
      <c r="N370" s="107" t="s">
        <v>189</v>
      </c>
    </row>
    <row r="371" spans="1:14" ht="157.5">
      <c r="A371" s="107" t="s">
        <v>18</v>
      </c>
      <c r="B371" s="107"/>
      <c r="C371" s="107" t="s">
        <v>75</v>
      </c>
      <c r="D371" s="108" t="s">
        <v>352</v>
      </c>
      <c r="E371" s="107" t="s">
        <v>77</v>
      </c>
      <c r="F371" s="107"/>
      <c r="G371" s="107" t="s">
        <v>1793</v>
      </c>
      <c r="H371" s="107"/>
      <c r="I371" s="107"/>
      <c r="J371" s="109">
        <v>24894394</v>
      </c>
      <c r="K371" s="110">
        <v>2014</v>
      </c>
      <c r="L371" s="107" t="s">
        <v>1388</v>
      </c>
      <c r="M371" s="107" t="s">
        <v>785</v>
      </c>
      <c r="N371" s="107" t="s">
        <v>127</v>
      </c>
    </row>
    <row r="372" spans="1:14" ht="157.5">
      <c r="A372" s="107" t="s">
        <v>18</v>
      </c>
      <c r="B372" s="107"/>
      <c r="C372" s="107" t="s">
        <v>9</v>
      </c>
      <c r="D372" s="108" t="s">
        <v>739</v>
      </c>
      <c r="E372" s="107" t="s">
        <v>79</v>
      </c>
      <c r="F372" s="107"/>
      <c r="G372" s="107" t="s">
        <v>1693</v>
      </c>
      <c r="H372" s="107" t="s">
        <v>1724</v>
      </c>
      <c r="I372" s="107"/>
      <c r="J372" s="109">
        <v>25708979</v>
      </c>
      <c r="K372" s="110">
        <v>2015</v>
      </c>
      <c r="L372" s="107" t="s">
        <v>975</v>
      </c>
      <c r="M372" s="107" t="s">
        <v>942</v>
      </c>
      <c r="N372" s="107" t="s">
        <v>249</v>
      </c>
    </row>
    <row r="373" spans="1:14" ht="157.5">
      <c r="A373" s="107" t="s">
        <v>18</v>
      </c>
      <c r="B373" s="107"/>
      <c r="C373" s="107" t="s">
        <v>59</v>
      </c>
      <c r="D373" s="108" t="s">
        <v>578</v>
      </c>
      <c r="E373" s="107" t="s">
        <v>577</v>
      </c>
      <c r="F373" s="107"/>
      <c r="G373" s="107" t="s">
        <v>1791</v>
      </c>
      <c r="H373" s="107"/>
      <c r="I373" s="107"/>
      <c r="J373" s="109">
        <v>26416092</v>
      </c>
      <c r="K373" s="110">
        <v>2015</v>
      </c>
      <c r="L373" s="107" t="s">
        <v>1450</v>
      </c>
      <c r="M373" s="107" t="s">
        <v>785</v>
      </c>
      <c r="N373" s="107" t="s">
        <v>242</v>
      </c>
    </row>
    <row r="374" spans="1:14" ht="252">
      <c r="A374" s="107" t="s">
        <v>18</v>
      </c>
      <c r="B374" s="107" t="s">
        <v>354</v>
      </c>
      <c r="C374" s="107" t="s">
        <v>94</v>
      </c>
      <c r="D374" s="108" t="s">
        <v>501</v>
      </c>
      <c r="E374" s="107" t="s">
        <v>79</v>
      </c>
      <c r="F374" s="107" t="s">
        <v>416</v>
      </c>
      <c r="G374" s="107" t="s">
        <v>1815</v>
      </c>
      <c r="H374" s="107"/>
      <c r="I374" s="107"/>
      <c r="J374" s="109">
        <v>26166796</v>
      </c>
      <c r="K374" s="110">
        <v>2016</v>
      </c>
      <c r="L374" s="107" t="s">
        <v>903</v>
      </c>
      <c r="M374" s="107" t="s">
        <v>794</v>
      </c>
      <c r="N374" s="107" t="s">
        <v>145</v>
      </c>
    </row>
    <row r="375" spans="1:14" ht="157.5">
      <c r="A375" s="107" t="s">
        <v>1173</v>
      </c>
      <c r="B375" s="118" t="s">
        <v>1158</v>
      </c>
      <c r="C375" s="107" t="s">
        <v>9</v>
      </c>
      <c r="D375" s="108" t="s">
        <v>1160</v>
      </c>
      <c r="E375" s="107" t="s">
        <v>1159</v>
      </c>
      <c r="F375" s="107"/>
      <c r="G375" s="107" t="s">
        <v>1802</v>
      </c>
      <c r="H375" s="107" t="s">
        <v>1785</v>
      </c>
      <c r="I375" s="107"/>
      <c r="J375" s="109">
        <v>29074494</v>
      </c>
      <c r="K375" s="110">
        <v>2017</v>
      </c>
      <c r="L375" s="107" t="s">
        <v>1140</v>
      </c>
      <c r="M375" s="107" t="s">
        <v>1139</v>
      </c>
      <c r="N375" s="107" t="s">
        <v>1138</v>
      </c>
    </row>
    <row r="376" spans="1:14" ht="189">
      <c r="A376" s="107" t="s">
        <v>1209</v>
      </c>
      <c r="B376" s="107" t="s">
        <v>1208</v>
      </c>
      <c r="C376" s="107" t="s">
        <v>9</v>
      </c>
      <c r="D376" s="108" t="s">
        <v>1210</v>
      </c>
      <c r="E376" s="107" t="s">
        <v>79</v>
      </c>
      <c r="F376" s="107" t="s">
        <v>648</v>
      </c>
      <c r="G376" s="107" t="s">
        <v>1678</v>
      </c>
      <c r="H376" s="107" t="s">
        <v>1754</v>
      </c>
      <c r="I376" s="107"/>
      <c r="J376" s="116">
        <v>29220607</v>
      </c>
      <c r="K376" s="117">
        <v>2018</v>
      </c>
      <c r="L376" s="107" t="s">
        <v>1211</v>
      </c>
      <c r="M376" s="107" t="s">
        <v>1212</v>
      </c>
      <c r="N376" s="107" t="s">
        <v>1213</v>
      </c>
    </row>
    <row r="377" spans="1:14" ht="220.5">
      <c r="A377" s="107" t="s">
        <v>1275</v>
      </c>
      <c r="B377" s="111" t="s">
        <v>1274</v>
      </c>
      <c r="C377" s="107" t="s">
        <v>9</v>
      </c>
      <c r="D377" s="108" t="s">
        <v>1276</v>
      </c>
      <c r="E377" s="107" t="s">
        <v>1277</v>
      </c>
      <c r="F377" s="107" t="s">
        <v>1232</v>
      </c>
      <c r="G377" s="107" t="s">
        <v>1677</v>
      </c>
      <c r="H377" s="107" t="s">
        <v>1786</v>
      </c>
      <c r="I377" s="107"/>
      <c r="J377" s="109">
        <v>29718797</v>
      </c>
      <c r="K377" s="110">
        <v>2018</v>
      </c>
      <c r="L377" s="107" t="s">
        <v>1273</v>
      </c>
      <c r="M377" s="107" t="s">
        <v>1212</v>
      </c>
      <c r="N377" s="107" t="s">
        <v>1272</v>
      </c>
    </row>
    <row r="378" spans="1:14" ht="220.5">
      <c r="A378" s="107" t="s">
        <v>2869</v>
      </c>
      <c r="B378" s="111" t="s">
        <v>24</v>
      </c>
      <c r="C378" s="107"/>
      <c r="D378" s="108" t="s">
        <v>2870</v>
      </c>
      <c r="E378" s="107" t="s">
        <v>2871</v>
      </c>
      <c r="F378" s="107"/>
      <c r="G378" s="107" t="s">
        <v>2815</v>
      </c>
      <c r="H378" s="107"/>
      <c r="I378" s="107"/>
      <c r="J378" s="109">
        <v>37568834</v>
      </c>
      <c r="K378" s="110">
        <v>2023</v>
      </c>
      <c r="L378" s="107" t="s">
        <v>2872</v>
      </c>
      <c r="M378" s="107" t="s">
        <v>2839</v>
      </c>
      <c r="N378" s="107" t="s">
        <v>2873</v>
      </c>
    </row>
    <row r="379" spans="1:14" ht="252">
      <c r="A379" s="107" t="s">
        <v>2894</v>
      </c>
      <c r="B379" s="111" t="s">
        <v>24</v>
      </c>
      <c r="C379" s="107" t="s">
        <v>2900</v>
      </c>
      <c r="D379" s="108" t="s">
        <v>2895</v>
      </c>
      <c r="E379" s="107" t="s">
        <v>2896</v>
      </c>
      <c r="F379" s="107" t="s">
        <v>2897</v>
      </c>
      <c r="G379" s="107" t="s">
        <v>1658</v>
      </c>
      <c r="H379" s="107"/>
      <c r="I379" s="107"/>
      <c r="J379" s="109">
        <v>37763275</v>
      </c>
      <c r="K379" s="110">
        <v>2023</v>
      </c>
      <c r="L379" s="107" t="s">
        <v>2898</v>
      </c>
      <c r="M379" s="107" t="s">
        <v>2773</v>
      </c>
      <c r="N379" s="107" t="s">
        <v>2899</v>
      </c>
    </row>
    <row r="380" spans="1:14" ht="126">
      <c r="A380" s="107" t="s">
        <v>1613</v>
      </c>
      <c r="B380" s="107" t="s">
        <v>342</v>
      </c>
      <c r="C380" s="107" t="s">
        <v>9</v>
      </c>
      <c r="D380" s="108" t="s">
        <v>344</v>
      </c>
      <c r="E380" s="107" t="s">
        <v>343</v>
      </c>
      <c r="F380" s="107"/>
      <c r="G380" s="107" t="s">
        <v>1826</v>
      </c>
      <c r="H380" s="107" t="s">
        <v>1724</v>
      </c>
      <c r="I380" s="107"/>
      <c r="J380" s="109">
        <v>23604511</v>
      </c>
      <c r="K380" s="110">
        <v>2013</v>
      </c>
      <c r="L380" s="107" t="s">
        <v>933</v>
      </c>
      <c r="M380" s="107" t="s">
        <v>865</v>
      </c>
      <c r="N380" s="107" t="s">
        <v>187</v>
      </c>
    </row>
    <row r="381" spans="1:14" ht="189">
      <c r="A381" s="107" t="s">
        <v>1613</v>
      </c>
      <c r="B381" s="107" t="s">
        <v>342</v>
      </c>
      <c r="C381" s="107" t="s">
        <v>3</v>
      </c>
      <c r="D381" s="108" t="s">
        <v>1604</v>
      </c>
      <c r="E381" s="107" t="s">
        <v>1598</v>
      </c>
      <c r="F381" s="107" t="s">
        <v>1232</v>
      </c>
      <c r="G381" s="107" t="s">
        <v>1670</v>
      </c>
      <c r="H381" s="107" t="s">
        <v>1724</v>
      </c>
      <c r="I381" s="107"/>
      <c r="J381" s="109">
        <v>31306293</v>
      </c>
      <c r="K381" s="110">
        <v>2019</v>
      </c>
      <c r="L381" s="107" t="s">
        <v>1605</v>
      </c>
      <c r="M381" s="107" t="s">
        <v>827</v>
      </c>
      <c r="N381" s="107" t="s">
        <v>1606</v>
      </c>
    </row>
    <row r="382" spans="1:14" ht="126">
      <c r="A382" s="107" t="s">
        <v>2847</v>
      </c>
      <c r="B382" s="107" t="s">
        <v>342</v>
      </c>
      <c r="C382" s="107" t="s">
        <v>3</v>
      </c>
      <c r="D382" s="108" t="s">
        <v>2848</v>
      </c>
      <c r="E382" s="107" t="s">
        <v>2849</v>
      </c>
      <c r="F382" s="107"/>
      <c r="G382" s="107" t="s">
        <v>1</v>
      </c>
      <c r="H382" s="107" t="s">
        <v>2850</v>
      </c>
      <c r="I382" s="107"/>
      <c r="J382" s="109">
        <v>37459066</v>
      </c>
      <c r="K382" s="110">
        <v>2023</v>
      </c>
      <c r="L382" s="107" t="s">
        <v>2851</v>
      </c>
      <c r="M382" s="107" t="s">
        <v>2817</v>
      </c>
      <c r="N382" s="107" t="s">
        <v>2852</v>
      </c>
    </row>
    <row r="383" spans="1:14" ht="126">
      <c r="A383" s="107" t="s">
        <v>37</v>
      </c>
      <c r="B383" s="107" t="s">
        <v>345</v>
      </c>
      <c r="C383" s="107" t="s">
        <v>55</v>
      </c>
      <c r="D383" s="108" t="s">
        <v>346</v>
      </c>
      <c r="E383" s="107" t="s">
        <v>79</v>
      </c>
      <c r="F383" s="107"/>
      <c r="G383" s="107" t="s">
        <v>1840</v>
      </c>
      <c r="H383" s="107" t="s">
        <v>1724</v>
      </c>
      <c r="I383" s="107"/>
      <c r="J383" s="109">
        <v>24922193</v>
      </c>
      <c r="K383" s="110">
        <v>2014</v>
      </c>
      <c r="L383" s="107" t="s">
        <v>934</v>
      </c>
      <c r="M383" s="107" t="s">
        <v>825</v>
      </c>
      <c r="N383" s="107" t="s">
        <v>227</v>
      </c>
    </row>
    <row r="384" spans="1:14" ht="126">
      <c r="A384" s="107" t="s">
        <v>37</v>
      </c>
      <c r="B384" s="107" t="s">
        <v>345</v>
      </c>
      <c r="C384" s="107" t="s">
        <v>9</v>
      </c>
      <c r="D384" s="108" t="s">
        <v>348</v>
      </c>
      <c r="E384" s="107" t="s">
        <v>347</v>
      </c>
      <c r="F384" s="107"/>
      <c r="G384" s="107" t="s">
        <v>14</v>
      </c>
      <c r="H384" s="107" t="s">
        <v>1741</v>
      </c>
      <c r="I384" s="107"/>
      <c r="J384" s="109">
        <v>24246574</v>
      </c>
      <c r="K384" s="110">
        <v>2014</v>
      </c>
      <c r="L384" s="107" t="s">
        <v>53</v>
      </c>
      <c r="M384" s="107" t="s">
        <v>777</v>
      </c>
      <c r="N384" s="107" t="s">
        <v>228</v>
      </c>
    </row>
    <row r="385" spans="1:14" ht="157.5">
      <c r="A385" s="107" t="s">
        <v>2273</v>
      </c>
      <c r="B385" s="107" t="s">
        <v>345</v>
      </c>
      <c r="C385" s="107" t="s">
        <v>3</v>
      </c>
      <c r="D385" s="108" t="s">
        <v>2274</v>
      </c>
      <c r="E385" s="107" t="s">
        <v>2275</v>
      </c>
      <c r="F385" s="107"/>
      <c r="G385" s="107" t="s">
        <v>2276</v>
      </c>
      <c r="H385" s="107"/>
      <c r="I385" s="107"/>
      <c r="J385" s="109">
        <v>33981912</v>
      </c>
      <c r="K385" s="110">
        <v>2021</v>
      </c>
      <c r="L385" s="107" t="s">
        <v>2277</v>
      </c>
      <c r="M385" s="107" t="s">
        <v>2044</v>
      </c>
      <c r="N385" s="107" t="s">
        <v>2278</v>
      </c>
    </row>
    <row r="386" spans="1:14" ht="157.5">
      <c r="A386" s="107" t="s">
        <v>1508</v>
      </c>
      <c r="B386" s="107" t="s">
        <v>1507</v>
      </c>
      <c r="C386" s="107" t="s">
        <v>9</v>
      </c>
      <c r="D386" s="108" t="s">
        <v>1486</v>
      </c>
      <c r="E386" s="107" t="s">
        <v>79</v>
      </c>
      <c r="F386" s="107" t="s">
        <v>1232</v>
      </c>
      <c r="G386" s="107" t="s">
        <v>1789</v>
      </c>
      <c r="H386" s="107" t="s">
        <v>401</v>
      </c>
      <c r="I386" s="107"/>
      <c r="J386" s="109">
        <v>30675383</v>
      </c>
      <c r="K386" s="110">
        <v>2019</v>
      </c>
      <c r="L386" s="107" t="s">
        <v>1485</v>
      </c>
      <c r="M386" s="107" t="s">
        <v>1484</v>
      </c>
      <c r="N386" s="107" t="s">
        <v>1483</v>
      </c>
    </row>
    <row r="387" spans="1:14" ht="126">
      <c r="A387" s="107" t="s">
        <v>2642</v>
      </c>
      <c r="B387" s="107" t="s">
        <v>2643</v>
      </c>
      <c r="C387" s="107" t="s">
        <v>2644</v>
      </c>
      <c r="D387" s="108" t="s">
        <v>2645</v>
      </c>
      <c r="E387" s="107" t="s">
        <v>1876</v>
      </c>
      <c r="F387" s="107"/>
      <c r="G387" s="107" t="s">
        <v>2646</v>
      </c>
      <c r="H387" s="107"/>
      <c r="I387" s="107"/>
      <c r="J387" s="109">
        <v>36372235</v>
      </c>
      <c r="K387" s="110">
        <v>2023</v>
      </c>
      <c r="L387" s="107" t="s">
        <v>2647</v>
      </c>
      <c r="M387" s="107" t="s">
        <v>2648</v>
      </c>
      <c r="N387" s="107" t="s">
        <v>2649</v>
      </c>
    </row>
    <row r="388" spans="1:14" ht="126">
      <c r="A388" s="107" t="s">
        <v>708</v>
      </c>
      <c r="B388" s="107"/>
      <c r="C388" s="107" t="s">
        <v>709</v>
      </c>
      <c r="D388" s="108" t="s">
        <v>710</v>
      </c>
      <c r="E388" s="107" t="s">
        <v>707</v>
      </c>
      <c r="F388" s="107"/>
      <c r="G388" s="107" t="s">
        <v>1</v>
      </c>
      <c r="H388" s="107"/>
      <c r="I388" s="107"/>
      <c r="J388" s="109">
        <v>28195612</v>
      </c>
      <c r="K388" s="110">
        <v>2017</v>
      </c>
      <c r="L388" s="107" t="s">
        <v>985</v>
      </c>
      <c r="M388" s="107" t="s">
        <v>870</v>
      </c>
      <c r="N388" s="107" t="s">
        <v>706</v>
      </c>
    </row>
    <row r="389" spans="1:14" ht="94.5">
      <c r="A389" s="107" t="s">
        <v>2133</v>
      </c>
      <c r="B389" s="107"/>
      <c r="C389" s="107" t="s">
        <v>3</v>
      </c>
      <c r="D389" s="108" t="s">
        <v>2134</v>
      </c>
      <c r="E389" s="107" t="s">
        <v>2117</v>
      </c>
      <c r="F389" s="107" t="s">
        <v>1232</v>
      </c>
      <c r="G389" s="107" t="s">
        <v>2135</v>
      </c>
      <c r="H389" s="107" t="s">
        <v>2136</v>
      </c>
      <c r="I389" s="107"/>
      <c r="J389" s="109">
        <v>32816879</v>
      </c>
      <c r="K389" s="110">
        <v>2020</v>
      </c>
      <c r="L389" s="107" t="s">
        <v>2137</v>
      </c>
      <c r="M389" s="107" t="s">
        <v>2138</v>
      </c>
      <c r="N389" s="107" t="s">
        <v>2139</v>
      </c>
    </row>
    <row r="390" spans="1:14" ht="220.5">
      <c r="A390" s="107" t="s">
        <v>1883</v>
      </c>
      <c r="B390" s="107" t="s">
        <v>1884</v>
      </c>
      <c r="C390" s="107" t="s">
        <v>1885</v>
      </c>
      <c r="D390" s="108" t="s">
        <v>1886</v>
      </c>
      <c r="E390" s="107" t="s">
        <v>1887</v>
      </c>
      <c r="F390" s="107"/>
      <c r="G390" s="107" t="s">
        <v>1888</v>
      </c>
      <c r="H390" s="107" t="s">
        <v>1889</v>
      </c>
      <c r="I390" s="107"/>
      <c r="J390" s="109">
        <v>31927556</v>
      </c>
      <c r="K390" s="110">
        <v>2020</v>
      </c>
      <c r="L390" s="107" t="s">
        <v>1890</v>
      </c>
      <c r="M390" s="107" t="s">
        <v>1891</v>
      </c>
      <c r="N390" s="107" t="s">
        <v>1892</v>
      </c>
    </row>
    <row r="391" spans="1:14" ht="189">
      <c r="A391" s="107" t="s">
        <v>2355</v>
      </c>
      <c r="B391" s="107" t="s">
        <v>2356</v>
      </c>
      <c r="C391" s="107" t="s">
        <v>60</v>
      </c>
      <c r="D391" s="108" t="s">
        <v>2357</v>
      </c>
      <c r="E391" s="107" t="s">
        <v>2128</v>
      </c>
      <c r="F391" s="107" t="s">
        <v>1232</v>
      </c>
      <c r="G391" s="107" t="s">
        <v>2358</v>
      </c>
      <c r="H391" s="107"/>
      <c r="I391" s="107"/>
      <c r="J391" s="109">
        <v>34195479</v>
      </c>
      <c r="K391" s="110">
        <v>2021</v>
      </c>
      <c r="L391" s="107" t="s">
        <v>2359</v>
      </c>
      <c r="M391" s="107" t="s">
        <v>2044</v>
      </c>
      <c r="N391" s="107" t="s">
        <v>2360</v>
      </c>
    </row>
    <row r="392" spans="1:14" ht="157.5">
      <c r="A392" s="107" t="s">
        <v>2354</v>
      </c>
      <c r="B392" s="107"/>
      <c r="C392" s="107" t="s">
        <v>75</v>
      </c>
      <c r="D392" s="108" t="s">
        <v>349</v>
      </c>
      <c r="E392" s="107" t="s">
        <v>76</v>
      </c>
      <c r="F392" s="107" t="s">
        <v>416</v>
      </c>
      <c r="G392" s="107" t="s">
        <v>1793</v>
      </c>
      <c r="H392" s="107"/>
      <c r="I392" s="107"/>
      <c r="J392" s="109">
        <v>24894394</v>
      </c>
      <c r="K392" s="110">
        <v>2014</v>
      </c>
      <c r="L392" s="107" t="s">
        <v>1388</v>
      </c>
      <c r="M392" s="107" t="s">
        <v>785</v>
      </c>
      <c r="N392" s="107" t="s">
        <v>127</v>
      </c>
    </row>
    <row r="393" spans="1:14" ht="189">
      <c r="A393" s="107" t="s">
        <v>2210</v>
      </c>
      <c r="B393" s="107" t="s">
        <v>2211</v>
      </c>
      <c r="C393" s="107" t="s">
        <v>3</v>
      </c>
      <c r="D393" s="108" t="s">
        <v>2212</v>
      </c>
      <c r="E393" s="107" t="s">
        <v>2117</v>
      </c>
      <c r="F393" s="107" t="s">
        <v>1232</v>
      </c>
      <c r="G393" s="107" t="s">
        <v>2213</v>
      </c>
      <c r="H393" s="107" t="s">
        <v>2214</v>
      </c>
      <c r="I393" s="107"/>
      <c r="J393" s="109">
        <v>33541179</v>
      </c>
      <c r="K393" s="110">
        <v>2021</v>
      </c>
      <c r="L393" s="107" t="s">
        <v>2215</v>
      </c>
      <c r="M393" s="107" t="s">
        <v>2131</v>
      </c>
      <c r="N393" s="107" t="s">
        <v>2216</v>
      </c>
    </row>
    <row r="394" spans="1:14" ht="157.5">
      <c r="A394" s="107" t="s">
        <v>626</v>
      </c>
      <c r="B394" s="107"/>
      <c r="C394" s="107" t="s">
        <v>9</v>
      </c>
      <c r="D394" s="108"/>
      <c r="E394" s="107"/>
      <c r="F394" s="107"/>
      <c r="G394" s="107" t="s">
        <v>1694</v>
      </c>
      <c r="H394" s="107"/>
      <c r="I394" s="107"/>
      <c r="J394" s="109">
        <v>21468344</v>
      </c>
      <c r="K394" s="110">
        <v>2011</v>
      </c>
      <c r="L394" s="107" t="s">
        <v>984</v>
      </c>
      <c r="M394" s="107" t="s">
        <v>837</v>
      </c>
      <c r="N394" s="107" t="s">
        <v>234</v>
      </c>
    </row>
    <row r="395" spans="1:14" ht="94.5">
      <c r="A395" s="107" t="s">
        <v>626</v>
      </c>
      <c r="B395" s="107"/>
      <c r="C395" s="107" t="s">
        <v>9</v>
      </c>
      <c r="D395" s="108" t="s">
        <v>576</v>
      </c>
      <c r="E395" s="107" t="s">
        <v>79</v>
      </c>
      <c r="F395" s="107"/>
      <c r="G395" s="107" t="s">
        <v>1668</v>
      </c>
      <c r="H395" s="107" t="s">
        <v>1730</v>
      </c>
      <c r="I395" s="107"/>
      <c r="J395" s="109">
        <v>23696695</v>
      </c>
      <c r="K395" s="110">
        <v>2013</v>
      </c>
      <c r="L395" s="107" t="s">
        <v>983</v>
      </c>
      <c r="M395" s="107" t="s">
        <v>837</v>
      </c>
      <c r="N395" s="107" t="s">
        <v>233</v>
      </c>
    </row>
    <row r="396" spans="1:14" ht="157.5">
      <c r="A396" s="107" t="s">
        <v>626</v>
      </c>
      <c r="B396" s="107" t="s">
        <v>569</v>
      </c>
      <c r="C396" s="107" t="s">
        <v>9</v>
      </c>
      <c r="D396" s="108" t="s">
        <v>571</v>
      </c>
      <c r="E396" s="107" t="s">
        <v>570</v>
      </c>
      <c r="F396" s="107"/>
      <c r="G396" s="107" t="s">
        <v>1668</v>
      </c>
      <c r="H396" s="107"/>
      <c r="I396" s="107"/>
      <c r="J396" s="109">
        <v>26544792</v>
      </c>
      <c r="K396" s="110">
        <v>2015</v>
      </c>
      <c r="L396" s="107" t="s">
        <v>981</v>
      </c>
      <c r="M396" s="107" t="s">
        <v>785</v>
      </c>
      <c r="N396" s="107" t="s">
        <v>231</v>
      </c>
    </row>
    <row r="397" spans="1:14" ht="157.5">
      <c r="A397" s="107" t="s">
        <v>626</v>
      </c>
      <c r="B397" s="107" t="s">
        <v>569</v>
      </c>
      <c r="C397" s="107" t="s">
        <v>9</v>
      </c>
      <c r="D397" s="108" t="s">
        <v>575</v>
      </c>
      <c r="E397" s="107" t="s">
        <v>574</v>
      </c>
      <c r="F397" s="107"/>
      <c r="G397" s="107" t="s">
        <v>1668</v>
      </c>
      <c r="H397" s="107" t="s">
        <v>1742</v>
      </c>
      <c r="I397" s="107"/>
      <c r="J397" s="109">
        <v>25908487</v>
      </c>
      <c r="K397" s="110">
        <v>2015</v>
      </c>
      <c r="L397" s="107" t="s">
        <v>982</v>
      </c>
      <c r="M397" s="107" t="s">
        <v>777</v>
      </c>
      <c r="N397" s="107" t="s">
        <v>232</v>
      </c>
    </row>
    <row r="398" spans="1:14" ht="220.5">
      <c r="A398" s="107" t="s">
        <v>626</v>
      </c>
      <c r="B398" s="107"/>
      <c r="C398" s="107" t="s">
        <v>3</v>
      </c>
      <c r="D398" s="108" t="s">
        <v>1094</v>
      </c>
      <c r="E398" s="107" t="s">
        <v>79</v>
      </c>
      <c r="F398" s="107"/>
      <c r="G398" s="107" t="s">
        <v>1695</v>
      </c>
      <c r="H398" s="107" t="s">
        <v>1743</v>
      </c>
      <c r="I398" s="107"/>
      <c r="J398" s="109">
        <v>28591286</v>
      </c>
      <c r="K398" s="110">
        <v>2017</v>
      </c>
      <c r="L398" s="107" t="s">
        <v>1086</v>
      </c>
      <c r="M398" s="107" t="s">
        <v>1087</v>
      </c>
      <c r="N398" s="107" t="s">
        <v>1085</v>
      </c>
    </row>
    <row r="399" spans="1:14" ht="252">
      <c r="A399" s="107" t="s">
        <v>365</v>
      </c>
      <c r="B399" s="107" t="s">
        <v>363</v>
      </c>
      <c r="C399" s="107" t="s">
        <v>4</v>
      </c>
      <c r="D399" s="108" t="s">
        <v>366</v>
      </c>
      <c r="E399" s="107" t="s">
        <v>76</v>
      </c>
      <c r="F399" s="107" t="s">
        <v>416</v>
      </c>
      <c r="G399" s="107" t="s">
        <v>1802</v>
      </c>
      <c r="H399" s="107"/>
      <c r="I399" s="107"/>
      <c r="J399" s="109">
        <v>22959359</v>
      </c>
      <c r="K399" s="110">
        <v>2012</v>
      </c>
      <c r="L399" s="107" t="s">
        <v>941</v>
      </c>
      <c r="M399" s="107" t="s">
        <v>777</v>
      </c>
      <c r="N399" s="107" t="s">
        <v>247</v>
      </c>
    </row>
    <row r="400" spans="1:14" ht="189">
      <c r="A400" s="107" t="s">
        <v>44</v>
      </c>
      <c r="B400" s="115"/>
      <c r="C400" s="107" t="s">
        <v>9</v>
      </c>
      <c r="D400" s="108" t="s">
        <v>395</v>
      </c>
      <c r="E400" s="107" t="s">
        <v>77</v>
      </c>
      <c r="F400" s="107"/>
      <c r="G400" s="107" t="s">
        <v>1709</v>
      </c>
      <c r="H400" s="107"/>
      <c r="I400" s="107"/>
      <c r="J400" s="109">
        <v>21436275</v>
      </c>
      <c r="K400" s="110">
        <v>2011</v>
      </c>
      <c r="L400" s="107" t="s">
        <v>964</v>
      </c>
      <c r="M400" s="107" t="s">
        <v>785</v>
      </c>
      <c r="N400" s="107" t="s">
        <v>246</v>
      </c>
    </row>
    <row r="401" spans="1:14" ht="157.5">
      <c r="A401" s="107" t="s">
        <v>2311</v>
      </c>
      <c r="B401" s="107" t="s">
        <v>2312</v>
      </c>
      <c r="C401" s="107" t="s">
        <v>9</v>
      </c>
      <c r="D401" s="108" t="s">
        <v>2313</v>
      </c>
      <c r="E401" s="107" t="s">
        <v>2117</v>
      </c>
      <c r="F401" s="107" t="s">
        <v>1570</v>
      </c>
      <c r="G401" s="107" t="s">
        <v>2314</v>
      </c>
      <c r="H401" s="107" t="s">
        <v>2315</v>
      </c>
      <c r="I401" s="107"/>
      <c r="J401" s="109">
        <v>33767618</v>
      </c>
      <c r="K401" s="110">
        <v>2021</v>
      </c>
      <c r="L401" s="107" t="s">
        <v>2316</v>
      </c>
      <c r="M401" s="107" t="s">
        <v>2317</v>
      </c>
      <c r="N401" s="107" t="s">
        <v>2318</v>
      </c>
    </row>
    <row r="402" spans="1:14" ht="252">
      <c r="A402" s="107" t="s">
        <v>2819</v>
      </c>
      <c r="B402" s="107" t="s">
        <v>2820</v>
      </c>
      <c r="C402" s="107"/>
      <c r="D402" s="108" t="s">
        <v>2821</v>
      </c>
      <c r="E402" s="107" t="s">
        <v>2822</v>
      </c>
      <c r="F402" s="107" t="s">
        <v>2823</v>
      </c>
      <c r="G402" s="107" t="s">
        <v>2824</v>
      </c>
      <c r="H402" s="107"/>
      <c r="I402" s="107"/>
      <c r="J402" s="109">
        <v>37080590</v>
      </c>
      <c r="K402" s="110">
        <v>2023</v>
      </c>
      <c r="L402" s="107" t="s">
        <v>2825</v>
      </c>
      <c r="M402" s="107" t="s">
        <v>2100</v>
      </c>
      <c r="N402" s="107" t="s">
        <v>2826</v>
      </c>
    </row>
    <row r="403" spans="1:14" ht="157.5">
      <c r="A403" s="107" t="s">
        <v>1073</v>
      </c>
      <c r="B403" s="107"/>
      <c r="C403" s="107" t="s">
        <v>3</v>
      </c>
      <c r="D403" s="108" t="s">
        <v>1067</v>
      </c>
      <c r="E403" s="107" t="s">
        <v>79</v>
      </c>
      <c r="F403" s="107"/>
      <c r="G403" s="107" t="s">
        <v>1710</v>
      </c>
      <c r="H403" s="107"/>
      <c r="I403" s="107"/>
      <c r="J403" s="109">
        <v>28499057</v>
      </c>
      <c r="K403" s="110">
        <v>2017</v>
      </c>
      <c r="L403" s="107" t="s">
        <v>1057</v>
      </c>
      <c r="M403" s="107" t="s">
        <v>870</v>
      </c>
      <c r="N403" s="107" t="s">
        <v>1058</v>
      </c>
    </row>
    <row r="404" spans="1:14" ht="126">
      <c r="A404" s="107" t="s">
        <v>2144</v>
      </c>
      <c r="B404" s="107"/>
      <c r="C404" s="107" t="s">
        <v>3</v>
      </c>
      <c r="D404" s="108" t="s">
        <v>2145</v>
      </c>
      <c r="E404" s="107" t="s">
        <v>2146</v>
      </c>
      <c r="F404" s="107"/>
      <c r="G404" s="107" t="s">
        <v>2147</v>
      </c>
      <c r="H404" s="107"/>
      <c r="I404" s="107"/>
      <c r="J404" s="109">
        <v>33316262</v>
      </c>
      <c r="K404" s="110">
        <v>2020</v>
      </c>
      <c r="L404" s="107" t="s">
        <v>2148</v>
      </c>
      <c r="M404" s="107" t="s">
        <v>2149</v>
      </c>
      <c r="N404" s="107" t="s">
        <v>2150</v>
      </c>
    </row>
    <row r="405" spans="1:14" ht="252">
      <c r="A405" s="107" t="s">
        <v>2197</v>
      </c>
      <c r="B405" s="107" t="s">
        <v>2198</v>
      </c>
      <c r="C405" s="107"/>
      <c r="D405" s="108" t="s">
        <v>2199</v>
      </c>
      <c r="E405" s="107" t="s">
        <v>2117</v>
      </c>
      <c r="F405" s="107" t="s">
        <v>1232</v>
      </c>
      <c r="G405" s="107" t="s">
        <v>2200</v>
      </c>
      <c r="H405" s="107" t="s">
        <v>2201</v>
      </c>
      <c r="I405" s="107"/>
      <c r="J405" s="109">
        <v>33624564</v>
      </c>
      <c r="K405" s="110">
        <v>2021</v>
      </c>
      <c r="L405" s="107" t="s">
        <v>2202</v>
      </c>
      <c r="M405" s="107" t="s">
        <v>2131</v>
      </c>
      <c r="N405" s="107" t="s">
        <v>2203</v>
      </c>
    </row>
    <row r="406" spans="1:14" ht="126">
      <c r="A406" s="107" t="s">
        <v>629</v>
      </c>
      <c r="B406" s="107"/>
      <c r="C406" s="107" t="s">
        <v>9</v>
      </c>
      <c r="D406" s="108" t="s">
        <v>745</v>
      </c>
      <c r="E406" s="107" t="s">
        <v>403</v>
      </c>
      <c r="F406" s="107"/>
      <c r="G406" s="107" t="s">
        <v>1657</v>
      </c>
      <c r="H406" s="107" t="s">
        <v>1724</v>
      </c>
      <c r="I406" s="107"/>
      <c r="J406" s="109">
        <v>15148406</v>
      </c>
      <c r="K406" s="110">
        <v>2004</v>
      </c>
      <c r="L406" s="107" t="s">
        <v>970</v>
      </c>
      <c r="M406" s="107" t="s">
        <v>969</v>
      </c>
      <c r="N406" s="107" t="s">
        <v>225</v>
      </c>
    </row>
    <row r="407" spans="1:14" ht="189">
      <c r="A407" s="107" t="s">
        <v>629</v>
      </c>
      <c r="B407" s="107"/>
      <c r="C407" s="107" t="s">
        <v>9</v>
      </c>
      <c r="D407" s="108" t="s">
        <v>400</v>
      </c>
      <c r="E407" s="107" t="s">
        <v>399</v>
      </c>
      <c r="F407" s="107"/>
      <c r="G407" s="107" t="s">
        <v>1657</v>
      </c>
      <c r="H407" s="107" t="s">
        <v>1744</v>
      </c>
      <c r="I407" s="107"/>
      <c r="J407" s="109">
        <v>16936137</v>
      </c>
      <c r="K407" s="110">
        <v>2006</v>
      </c>
      <c r="L407" s="107" t="s">
        <v>968</v>
      </c>
      <c r="M407" s="107" t="s">
        <v>785</v>
      </c>
      <c r="N407" s="107" t="s">
        <v>223</v>
      </c>
    </row>
    <row r="408" spans="1:14" ht="189">
      <c r="A408" s="107" t="s">
        <v>629</v>
      </c>
      <c r="B408" s="107"/>
      <c r="C408" s="107" t="s">
        <v>9</v>
      </c>
      <c r="D408" s="108" t="s">
        <v>746</v>
      </c>
      <c r="E408" s="107" t="s">
        <v>76</v>
      </c>
      <c r="F408" s="107"/>
      <c r="G408" s="107" t="s">
        <v>1657</v>
      </c>
      <c r="H408" s="107"/>
      <c r="I408" s="107"/>
      <c r="J408" s="109">
        <v>19934058</v>
      </c>
      <c r="K408" s="110">
        <v>2009</v>
      </c>
      <c r="L408" s="107" t="s">
        <v>1448</v>
      </c>
      <c r="M408" s="107" t="s">
        <v>969</v>
      </c>
      <c r="N408" s="107" t="s">
        <v>226</v>
      </c>
    </row>
    <row r="409" spans="1:14" ht="94.5">
      <c r="A409" s="107" t="s">
        <v>629</v>
      </c>
      <c r="B409" s="107"/>
      <c r="C409" s="107" t="s">
        <v>4</v>
      </c>
      <c r="D409" s="108" t="s">
        <v>744</v>
      </c>
      <c r="E409" s="107" t="s">
        <v>398</v>
      </c>
      <c r="F409" s="107"/>
      <c r="G409" s="107" t="s">
        <v>1802</v>
      </c>
      <c r="H409" s="107" t="s">
        <v>1745</v>
      </c>
      <c r="I409" s="107"/>
      <c r="J409" s="109">
        <v>20854834</v>
      </c>
      <c r="K409" s="110">
        <v>2010</v>
      </c>
      <c r="L409" s="107" t="s">
        <v>967</v>
      </c>
      <c r="M409" s="107" t="s">
        <v>938</v>
      </c>
      <c r="N409" s="107" t="s">
        <v>222</v>
      </c>
    </row>
    <row r="410" spans="1:14" ht="126">
      <c r="A410" s="107" t="s">
        <v>629</v>
      </c>
      <c r="B410" s="107" t="s">
        <v>1394</v>
      </c>
      <c r="C410" s="107" t="s">
        <v>9</v>
      </c>
      <c r="D410" s="108" t="s">
        <v>761</v>
      </c>
      <c r="E410" s="107" t="s">
        <v>641</v>
      </c>
      <c r="F410" s="107"/>
      <c r="G410" s="107" t="s">
        <v>1802</v>
      </c>
      <c r="H410" s="107"/>
      <c r="I410" s="107"/>
      <c r="J410" s="109">
        <v>20238030</v>
      </c>
      <c r="K410" s="110">
        <v>2010</v>
      </c>
      <c r="L410" s="107" t="s">
        <v>971</v>
      </c>
      <c r="M410" s="107" t="s">
        <v>953</v>
      </c>
      <c r="N410" s="107" t="s">
        <v>760</v>
      </c>
    </row>
    <row r="411" spans="1:14" ht="315">
      <c r="A411" s="107" t="s">
        <v>629</v>
      </c>
      <c r="B411" s="107"/>
      <c r="C411" s="107" t="s">
        <v>4</v>
      </c>
      <c r="D411" s="108" t="s">
        <v>397</v>
      </c>
      <c r="E411" s="107" t="s">
        <v>80</v>
      </c>
      <c r="F411" s="107"/>
      <c r="G411" s="107" t="s">
        <v>1802</v>
      </c>
      <c r="H411" s="107" t="s">
        <v>1724</v>
      </c>
      <c r="I411" s="107"/>
      <c r="J411" s="109">
        <v>23139274</v>
      </c>
      <c r="K411" s="110">
        <v>2012</v>
      </c>
      <c r="L411" s="107" t="s">
        <v>966</v>
      </c>
      <c r="M411" s="107" t="s">
        <v>785</v>
      </c>
      <c r="N411" s="107" t="s">
        <v>221</v>
      </c>
    </row>
    <row r="412" spans="1:14" ht="283.5">
      <c r="A412" s="107" t="s">
        <v>629</v>
      </c>
      <c r="B412" s="107"/>
      <c r="C412" s="107" t="s">
        <v>3</v>
      </c>
      <c r="D412" s="108" t="s">
        <v>396</v>
      </c>
      <c r="E412" s="107" t="s">
        <v>79</v>
      </c>
      <c r="F412" s="107"/>
      <c r="G412" s="107" t="s">
        <v>1690</v>
      </c>
      <c r="H412" s="107" t="s">
        <v>1745</v>
      </c>
      <c r="I412" s="107"/>
      <c r="J412" s="109">
        <v>23337435</v>
      </c>
      <c r="K412" s="110">
        <v>2013</v>
      </c>
      <c r="L412" s="107" t="s">
        <v>965</v>
      </c>
      <c r="M412" s="107" t="s">
        <v>938</v>
      </c>
      <c r="N412" s="107" t="s">
        <v>220</v>
      </c>
    </row>
    <row r="413" spans="1:14" ht="157.5">
      <c r="A413" s="107" t="s">
        <v>629</v>
      </c>
      <c r="B413" s="107"/>
      <c r="C413" s="107" t="s">
        <v>9</v>
      </c>
      <c r="D413" s="108" t="s">
        <v>1907</v>
      </c>
      <c r="E413" s="107" t="s">
        <v>1908</v>
      </c>
      <c r="F413" s="107"/>
      <c r="G413" s="107" t="s">
        <v>1658</v>
      </c>
      <c r="H413" s="107" t="s">
        <v>1909</v>
      </c>
      <c r="I413" s="107"/>
      <c r="J413" s="109">
        <v>31937413</v>
      </c>
      <c r="K413" s="110">
        <v>2020</v>
      </c>
      <c r="L413" s="107" t="s">
        <v>1910</v>
      </c>
      <c r="M413" s="107" t="s">
        <v>1911</v>
      </c>
      <c r="N413" s="107" t="s">
        <v>1912</v>
      </c>
    </row>
    <row r="414" spans="1:14" ht="94.5">
      <c r="A414" s="107" t="s">
        <v>752</v>
      </c>
      <c r="B414" s="107" t="s">
        <v>753</v>
      </c>
      <c r="C414" s="107" t="s">
        <v>755</v>
      </c>
      <c r="D414" s="108" t="s">
        <v>751</v>
      </c>
      <c r="E414" s="107" t="s">
        <v>754</v>
      </c>
      <c r="F414" s="107"/>
      <c r="G414" s="107" t="s">
        <v>1696</v>
      </c>
      <c r="H414" s="107" t="s">
        <v>1724</v>
      </c>
      <c r="I414" s="107"/>
      <c r="J414" s="109">
        <v>23929416</v>
      </c>
      <c r="K414" s="110">
        <v>2013</v>
      </c>
      <c r="L414" s="107" t="s">
        <v>750</v>
      </c>
      <c r="M414" s="107" t="s">
        <v>825</v>
      </c>
      <c r="N414" s="107" t="s">
        <v>749</v>
      </c>
    </row>
    <row r="415" spans="1:14" ht="283.5">
      <c r="A415" s="107" t="s">
        <v>1214</v>
      </c>
      <c r="B415" s="107" t="s">
        <v>24</v>
      </c>
      <c r="C415" s="107" t="s">
        <v>9</v>
      </c>
      <c r="D415" s="108" t="s">
        <v>1444</v>
      </c>
      <c r="E415" s="107" t="s">
        <v>1217</v>
      </c>
      <c r="F415" s="107"/>
      <c r="G415" s="107" t="s">
        <v>1841</v>
      </c>
      <c r="H415" s="107" t="s">
        <v>1746</v>
      </c>
      <c r="I415" s="107"/>
      <c r="J415" s="109">
        <v>29310964</v>
      </c>
      <c r="K415" s="110">
        <v>2018</v>
      </c>
      <c r="L415" s="107" t="s">
        <v>1215</v>
      </c>
      <c r="M415" s="107" t="s">
        <v>771</v>
      </c>
      <c r="N415" s="107" t="s">
        <v>1216</v>
      </c>
    </row>
    <row r="416" spans="1:14" ht="157.5">
      <c r="A416" s="107" t="s">
        <v>2504</v>
      </c>
      <c r="B416" s="107"/>
      <c r="C416" s="107" t="s">
        <v>2505</v>
      </c>
      <c r="D416" s="108" t="s">
        <v>2506</v>
      </c>
      <c r="E416" s="107" t="s">
        <v>2507</v>
      </c>
      <c r="F416" s="107"/>
      <c r="G416" s="107" t="s">
        <v>2508</v>
      </c>
      <c r="H416" s="107" t="s">
        <v>2183</v>
      </c>
      <c r="I416" s="107"/>
      <c r="J416" s="109">
        <v>35446344</v>
      </c>
      <c r="K416" s="110">
        <v>2022</v>
      </c>
      <c r="L416" s="107" t="s">
        <v>2509</v>
      </c>
      <c r="M416" s="107" t="s">
        <v>2378</v>
      </c>
      <c r="N416" s="107" t="s">
        <v>2510</v>
      </c>
    </row>
    <row r="417" spans="1:14" ht="157.5">
      <c r="A417" s="107" t="s">
        <v>1183</v>
      </c>
      <c r="B417" s="107" t="s">
        <v>355</v>
      </c>
      <c r="C417" s="107" t="s">
        <v>1184</v>
      </c>
      <c r="D417" s="108" t="s">
        <v>1395</v>
      </c>
      <c r="E417" s="107" t="s">
        <v>1182</v>
      </c>
      <c r="F417" s="107"/>
      <c r="G417" s="107" t="s">
        <v>1795</v>
      </c>
      <c r="H417" s="107"/>
      <c r="I417" s="107"/>
      <c r="J417" s="116">
        <v>29190250</v>
      </c>
      <c r="K417" s="117">
        <v>2017</v>
      </c>
      <c r="L417" s="107" t="s">
        <v>1180</v>
      </c>
      <c r="M417" s="107" t="s">
        <v>794</v>
      </c>
      <c r="N417" s="107" t="s">
        <v>1181</v>
      </c>
    </row>
    <row r="418" spans="1:14" ht="126">
      <c r="A418" s="107" t="s">
        <v>628</v>
      </c>
      <c r="B418" s="107"/>
      <c r="C418" s="107" t="s">
        <v>4</v>
      </c>
      <c r="D418" s="108"/>
      <c r="E418" s="107" t="s">
        <v>402</v>
      </c>
      <c r="F418" s="107"/>
      <c r="G418" s="107" t="s">
        <v>1657</v>
      </c>
      <c r="H418" s="107"/>
      <c r="I418" s="107"/>
      <c r="J418" s="109">
        <v>17429491</v>
      </c>
      <c r="K418" s="110">
        <v>2007</v>
      </c>
      <c r="L418" s="107" t="s">
        <v>972</v>
      </c>
      <c r="M418" s="107" t="s">
        <v>917</v>
      </c>
      <c r="N418" s="107" t="s">
        <v>224</v>
      </c>
    </row>
    <row r="419" spans="1:14" ht="220.5">
      <c r="A419" s="107" t="s">
        <v>2653</v>
      </c>
      <c r="B419" s="107"/>
      <c r="C419" s="107" t="s">
        <v>2644</v>
      </c>
      <c r="D419" s="108" t="s">
        <v>2654</v>
      </c>
      <c r="E419" s="107" t="s">
        <v>2655</v>
      </c>
      <c r="F419" s="107"/>
      <c r="G419" s="107" t="s">
        <v>2656</v>
      </c>
      <c r="H419" s="107"/>
      <c r="I419" s="107" t="s">
        <v>2657</v>
      </c>
      <c r="J419" s="109">
        <v>36531581</v>
      </c>
      <c r="K419" s="110">
        <v>2022</v>
      </c>
      <c r="L419" s="107" t="s">
        <v>2658</v>
      </c>
      <c r="M419" s="107" t="s">
        <v>2659</v>
      </c>
      <c r="N419" s="107" t="s">
        <v>2660</v>
      </c>
    </row>
    <row r="420" spans="1:14" ht="126">
      <c r="A420" s="107" t="s">
        <v>23</v>
      </c>
      <c r="B420" s="107" t="s">
        <v>24</v>
      </c>
      <c r="C420" s="107" t="s">
        <v>3</v>
      </c>
      <c r="D420" s="108" t="s">
        <v>1378</v>
      </c>
      <c r="E420" s="107" t="s">
        <v>332</v>
      </c>
      <c r="F420" s="107"/>
      <c r="G420" s="107" t="s">
        <v>1791</v>
      </c>
      <c r="H420" s="107" t="s">
        <v>1724</v>
      </c>
      <c r="I420" s="107"/>
      <c r="J420" s="109">
        <v>21296825</v>
      </c>
      <c r="K420" s="110">
        <v>2011</v>
      </c>
      <c r="L420" s="107" t="s">
        <v>1443</v>
      </c>
      <c r="M420" s="107" t="s">
        <v>785</v>
      </c>
      <c r="N420" s="107" t="s">
        <v>200</v>
      </c>
    </row>
    <row r="421" spans="1:14" ht="157.5">
      <c r="A421" s="107" t="s">
        <v>23</v>
      </c>
      <c r="B421" s="107" t="s">
        <v>24</v>
      </c>
      <c r="C421" s="107" t="s">
        <v>75</v>
      </c>
      <c r="D421" s="108" t="s">
        <v>1393</v>
      </c>
      <c r="E421" s="107" t="s">
        <v>79</v>
      </c>
      <c r="F421" s="107" t="s">
        <v>416</v>
      </c>
      <c r="G421" s="107" t="s">
        <v>1802</v>
      </c>
      <c r="H421" s="107"/>
      <c r="I421" s="107"/>
      <c r="J421" s="109">
        <v>24894394</v>
      </c>
      <c r="K421" s="110">
        <v>2014</v>
      </c>
      <c r="L421" s="107" t="s">
        <v>786</v>
      </c>
      <c r="M421" s="107" t="s">
        <v>785</v>
      </c>
      <c r="N421" s="107" t="s">
        <v>127</v>
      </c>
    </row>
    <row r="422" spans="1:14" ht="126">
      <c r="A422" s="107" t="s">
        <v>23</v>
      </c>
      <c r="B422" s="107" t="s">
        <v>24</v>
      </c>
      <c r="C422" s="107" t="s">
        <v>3</v>
      </c>
      <c r="D422" s="108" t="s">
        <v>1377</v>
      </c>
      <c r="E422" s="107" t="s">
        <v>333</v>
      </c>
      <c r="F422" s="107"/>
      <c r="G422" s="107" t="s">
        <v>1802</v>
      </c>
      <c r="H422" s="107"/>
      <c r="I422" s="107"/>
      <c r="J422" s="109">
        <v>26247787</v>
      </c>
      <c r="K422" s="110">
        <v>2015</v>
      </c>
      <c r="L422" s="107" t="s">
        <v>925</v>
      </c>
      <c r="M422" s="107" t="s">
        <v>825</v>
      </c>
      <c r="N422" s="107" t="s">
        <v>202</v>
      </c>
    </row>
    <row r="423" spans="1:14" ht="94.5">
      <c r="A423" s="107" t="s">
        <v>23</v>
      </c>
      <c r="B423" s="107" t="s">
        <v>24</v>
      </c>
      <c r="C423" s="107" t="s">
        <v>3</v>
      </c>
      <c r="D423" s="108" t="s">
        <v>1380</v>
      </c>
      <c r="E423" s="107" t="s">
        <v>334</v>
      </c>
      <c r="F423" s="107"/>
      <c r="G423" s="107" t="s">
        <v>1802</v>
      </c>
      <c r="H423" s="107"/>
      <c r="I423" s="107"/>
      <c r="J423" s="109">
        <v>25707054</v>
      </c>
      <c r="K423" s="110">
        <v>2015</v>
      </c>
      <c r="L423" s="107" t="s">
        <v>926</v>
      </c>
      <c r="M423" s="107" t="s">
        <v>870</v>
      </c>
      <c r="N423" s="107" t="s">
        <v>203</v>
      </c>
    </row>
    <row r="424" spans="1:14" ht="189">
      <c r="A424" s="107" t="s">
        <v>23</v>
      </c>
      <c r="B424" s="107" t="s">
        <v>24</v>
      </c>
      <c r="C424" s="107" t="s">
        <v>3</v>
      </c>
      <c r="D424" s="108" t="s">
        <v>1379</v>
      </c>
      <c r="E424" s="107" t="s">
        <v>335</v>
      </c>
      <c r="F424" s="107"/>
      <c r="G424" s="107" t="s">
        <v>1822</v>
      </c>
      <c r="H424" s="107" t="s">
        <v>1712</v>
      </c>
      <c r="I424" s="107"/>
      <c r="J424" s="109">
        <v>26981328</v>
      </c>
      <c r="K424" s="110">
        <v>2016</v>
      </c>
      <c r="L424" s="107" t="s">
        <v>924</v>
      </c>
      <c r="M424" s="107" t="s">
        <v>839</v>
      </c>
      <c r="N424" s="107" t="s">
        <v>201</v>
      </c>
    </row>
    <row r="425" spans="1:14" ht="157.5">
      <c r="A425" s="113" t="s">
        <v>23</v>
      </c>
      <c r="B425" s="113"/>
      <c r="C425" s="113" t="s">
        <v>1524</v>
      </c>
      <c r="D425" s="114" t="s">
        <v>1526</v>
      </c>
      <c r="E425" s="113" t="s">
        <v>1525</v>
      </c>
      <c r="F425" s="113"/>
      <c r="G425" s="113" t="s">
        <v>1842</v>
      </c>
      <c r="H425" s="113"/>
      <c r="I425" s="107"/>
      <c r="J425" s="109">
        <v>30896765</v>
      </c>
      <c r="K425" s="110">
        <v>2019</v>
      </c>
      <c r="L425" s="113" t="s">
        <v>1521</v>
      </c>
      <c r="M425" s="113" t="s">
        <v>1522</v>
      </c>
      <c r="N425" s="113" t="s">
        <v>1523</v>
      </c>
    </row>
    <row r="426" spans="1:14" ht="252">
      <c r="A426" s="107" t="s">
        <v>2894</v>
      </c>
      <c r="B426" s="111" t="s">
        <v>24</v>
      </c>
      <c r="C426" s="107" t="s">
        <v>2900</v>
      </c>
      <c r="D426" s="108" t="s">
        <v>2895</v>
      </c>
      <c r="E426" s="107" t="s">
        <v>2896</v>
      </c>
      <c r="F426" s="107" t="s">
        <v>2897</v>
      </c>
      <c r="G426" s="107" t="s">
        <v>1658</v>
      </c>
      <c r="H426" s="107"/>
      <c r="I426" s="107"/>
      <c r="J426" s="109">
        <v>37763275</v>
      </c>
      <c r="K426" s="110">
        <v>2023</v>
      </c>
      <c r="L426" s="107" t="s">
        <v>2898</v>
      </c>
      <c r="M426" s="107" t="s">
        <v>2773</v>
      </c>
      <c r="N426" s="107" t="s">
        <v>2899</v>
      </c>
    </row>
    <row r="427" spans="1:14" ht="157.5">
      <c r="A427" s="107" t="s">
        <v>31</v>
      </c>
      <c r="B427" s="107" t="s">
        <v>52</v>
      </c>
      <c r="C427" s="107" t="s">
        <v>9</v>
      </c>
      <c r="D427" s="108" t="s">
        <v>582</v>
      </c>
      <c r="E427" s="107" t="s">
        <v>533</v>
      </c>
      <c r="F427" s="107"/>
      <c r="G427" s="107" t="s">
        <v>1843</v>
      </c>
      <c r="H427" s="107" t="s">
        <v>1747</v>
      </c>
      <c r="I427" s="107"/>
      <c r="J427" s="109">
        <v>21071739</v>
      </c>
      <c r="K427" s="110">
        <v>2011</v>
      </c>
      <c r="L427" s="107" t="s">
        <v>928</v>
      </c>
      <c r="M427" s="107" t="s">
        <v>785</v>
      </c>
      <c r="N427" s="107" t="s">
        <v>244</v>
      </c>
    </row>
    <row r="428" spans="1:14" ht="126">
      <c r="A428" s="107" t="s">
        <v>31</v>
      </c>
      <c r="B428" s="107" t="s">
        <v>341</v>
      </c>
      <c r="C428" s="107" t="s">
        <v>33</v>
      </c>
      <c r="D428" s="108" t="s">
        <v>336</v>
      </c>
      <c r="E428" s="107" t="s">
        <v>295</v>
      </c>
      <c r="F428" s="107"/>
      <c r="G428" s="107" t="s">
        <v>1678</v>
      </c>
      <c r="H428" s="107" t="s">
        <v>1724</v>
      </c>
      <c r="I428" s="107"/>
      <c r="J428" s="109">
        <v>26110599</v>
      </c>
      <c r="K428" s="110">
        <v>2016</v>
      </c>
      <c r="L428" s="107" t="s">
        <v>927</v>
      </c>
      <c r="M428" s="107" t="s">
        <v>794</v>
      </c>
      <c r="N428" s="107" t="s">
        <v>204</v>
      </c>
    </row>
    <row r="429" spans="1:14" ht="220.5">
      <c r="A429" s="107" t="s">
        <v>2869</v>
      </c>
      <c r="B429" s="111"/>
      <c r="C429" s="107" t="s">
        <v>24</v>
      </c>
      <c r="D429" s="108" t="s">
        <v>2870</v>
      </c>
      <c r="E429" s="107" t="s">
        <v>2871</v>
      </c>
      <c r="F429" s="107"/>
      <c r="G429" s="107" t="s">
        <v>2815</v>
      </c>
      <c r="H429" s="107"/>
      <c r="I429" s="107"/>
      <c r="J429" s="109">
        <v>37568834</v>
      </c>
      <c r="K429" s="110">
        <v>2023</v>
      </c>
      <c r="L429" s="107" t="s">
        <v>2872</v>
      </c>
      <c r="M429" s="107" t="s">
        <v>2839</v>
      </c>
      <c r="N429" s="107" t="s">
        <v>2873</v>
      </c>
    </row>
    <row r="430" spans="1:14" ht="252">
      <c r="A430" s="107" t="s">
        <v>362</v>
      </c>
      <c r="B430" s="107" t="s">
        <v>361</v>
      </c>
      <c r="C430" s="107" t="s">
        <v>4</v>
      </c>
      <c r="D430" s="108" t="s">
        <v>364</v>
      </c>
      <c r="E430" s="107" t="s">
        <v>81</v>
      </c>
      <c r="F430" s="107" t="s">
        <v>416</v>
      </c>
      <c r="G430" s="107" t="s">
        <v>1802</v>
      </c>
      <c r="H430" s="107"/>
      <c r="I430" s="107"/>
      <c r="J430" s="109">
        <v>22959359</v>
      </c>
      <c r="K430" s="110">
        <v>2012</v>
      </c>
      <c r="L430" s="107" t="s">
        <v>941</v>
      </c>
      <c r="M430" s="107" t="s">
        <v>777</v>
      </c>
      <c r="N430" s="107" t="s">
        <v>247</v>
      </c>
    </row>
    <row r="431" spans="1:14" ht="189">
      <c r="A431" s="107" t="s">
        <v>1294</v>
      </c>
      <c r="B431" s="107"/>
      <c r="C431" s="107" t="s">
        <v>1295</v>
      </c>
      <c r="D431" s="108" t="s">
        <v>1296</v>
      </c>
      <c r="E431" s="107" t="s">
        <v>1318</v>
      </c>
      <c r="F431" s="107" t="s">
        <v>416</v>
      </c>
      <c r="G431" s="107" t="s">
        <v>1802</v>
      </c>
      <c r="H431" s="107" t="s">
        <v>1748</v>
      </c>
      <c r="I431" s="107"/>
      <c r="J431" s="116">
        <v>30025078</v>
      </c>
      <c r="K431" s="117">
        <v>2018</v>
      </c>
      <c r="L431" s="107" t="s">
        <v>1292</v>
      </c>
      <c r="M431" s="107" t="s">
        <v>937</v>
      </c>
      <c r="N431" s="107" t="s">
        <v>1293</v>
      </c>
    </row>
    <row r="432" spans="1:14" ht="220.5">
      <c r="A432" s="107" t="s">
        <v>2596</v>
      </c>
      <c r="B432" s="111" t="s">
        <v>2597</v>
      </c>
      <c r="C432" s="107" t="s">
        <v>2598</v>
      </c>
      <c r="D432" s="108" t="s">
        <v>2599</v>
      </c>
      <c r="E432" s="107" t="s">
        <v>1974</v>
      </c>
      <c r="F432" s="107"/>
      <c r="G432" s="107" t="s">
        <v>2600</v>
      </c>
      <c r="H432" s="107" t="s">
        <v>2601</v>
      </c>
      <c r="I432" s="107"/>
      <c r="J432" s="116">
        <v>35900727</v>
      </c>
      <c r="K432" s="117">
        <v>2022</v>
      </c>
      <c r="L432" s="107" t="s">
        <v>2602</v>
      </c>
      <c r="M432" s="107" t="s">
        <v>1925</v>
      </c>
      <c r="N432" s="107" t="s">
        <v>2603</v>
      </c>
    </row>
    <row r="433" spans="1:14" ht="126">
      <c r="A433" s="107" t="s">
        <v>622</v>
      </c>
      <c r="B433" s="111" t="s">
        <v>368</v>
      </c>
      <c r="C433" s="107" t="s">
        <v>54</v>
      </c>
      <c r="D433" s="108" t="s">
        <v>370</v>
      </c>
      <c r="E433" s="107" t="s">
        <v>76</v>
      </c>
      <c r="F433" s="107"/>
      <c r="G433" s="107" t="s">
        <v>1670</v>
      </c>
      <c r="H433" s="107" t="s">
        <v>1737</v>
      </c>
      <c r="I433" s="107"/>
      <c r="J433" s="109">
        <v>22110067</v>
      </c>
      <c r="K433" s="110">
        <v>2011</v>
      </c>
      <c r="L433" s="107" t="s">
        <v>946</v>
      </c>
      <c r="M433" s="107" t="s">
        <v>785</v>
      </c>
      <c r="N433" s="107" t="s">
        <v>211</v>
      </c>
    </row>
    <row r="434" spans="1:14" ht="157.5">
      <c r="A434" s="107" t="s">
        <v>622</v>
      </c>
      <c r="B434" s="107"/>
      <c r="C434" s="107" t="s">
        <v>75</v>
      </c>
      <c r="D434" s="108" t="s">
        <v>350</v>
      </c>
      <c r="E434" s="107" t="s">
        <v>79</v>
      </c>
      <c r="F434" s="107" t="s">
        <v>416</v>
      </c>
      <c r="G434" s="107" t="s">
        <v>1793</v>
      </c>
      <c r="H434" s="107"/>
      <c r="I434" s="107"/>
      <c r="J434" s="109">
        <v>24894394</v>
      </c>
      <c r="K434" s="110">
        <v>2014</v>
      </c>
      <c r="L434" s="107" t="s">
        <v>1388</v>
      </c>
      <c r="M434" s="107" t="s">
        <v>785</v>
      </c>
      <c r="N434" s="107" t="s">
        <v>127</v>
      </c>
    </row>
    <row r="435" spans="1:14" ht="94.5">
      <c r="A435" s="107" t="s">
        <v>622</v>
      </c>
      <c r="B435" s="107"/>
      <c r="C435" s="107" t="s">
        <v>9</v>
      </c>
      <c r="D435" s="108" t="s">
        <v>367</v>
      </c>
      <c r="E435" s="107" t="s">
        <v>79</v>
      </c>
      <c r="F435" s="107"/>
      <c r="G435" s="107" t="s">
        <v>1802</v>
      </c>
      <c r="H435" s="107" t="s">
        <v>1724</v>
      </c>
      <c r="I435" s="107" t="s">
        <v>636</v>
      </c>
      <c r="J435" s="109">
        <v>25796216</v>
      </c>
      <c r="K435" s="110">
        <v>2015</v>
      </c>
      <c r="L435" s="107" t="s">
        <v>945</v>
      </c>
      <c r="M435" s="107" t="s">
        <v>942</v>
      </c>
      <c r="N435" s="107" t="s">
        <v>209</v>
      </c>
    </row>
    <row r="436" spans="1:14" ht="126">
      <c r="A436" s="107" t="s">
        <v>622</v>
      </c>
      <c r="B436" s="107" t="s">
        <v>368</v>
      </c>
      <c r="C436" s="107" t="s">
        <v>2</v>
      </c>
      <c r="D436" s="108" t="s">
        <v>369</v>
      </c>
      <c r="E436" s="107" t="s">
        <v>79</v>
      </c>
      <c r="F436" s="107"/>
      <c r="G436" s="107" t="s">
        <v>1658</v>
      </c>
      <c r="H436" s="107" t="s">
        <v>1737</v>
      </c>
      <c r="I436" s="107"/>
      <c r="J436" s="109">
        <v>26356828</v>
      </c>
      <c r="K436" s="110">
        <v>2015</v>
      </c>
      <c r="L436" s="107" t="s">
        <v>944</v>
      </c>
      <c r="M436" s="107" t="s">
        <v>943</v>
      </c>
      <c r="N436" s="107" t="s">
        <v>210</v>
      </c>
    </row>
    <row r="437" spans="1:14" ht="252">
      <c r="A437" s="107" t="s">
        <v>2455</v>
      </c>
      <c r="B437" s="107" t="s">
        <v>368</v>
      </c>
      <c r="C437" s="107"/>
      <c r="D437" s="108" t="s">
        <v>2456</v>
      </c>
      <c r="E437" s="107" t="s">
        <v>1974</v>
      </c>
      <c r="F437" s="107"/>
      <c r="G437" s="107" t="s">
        <v>2457</v>
      </c>
      <c r="H437" s="107" t="s">
        <v>2458</v>
      </c>
      <c r="I437" s="107"/>
      <c r="J437" s="109">
        <v>35309139</v>
      </c>
      <c r="K437" s="110">
        <v>2022</v>
      </c>
      <c r="L437" s="107" t="s">
        <v>2459</v>
      </c>
      <c r="M437" s="107" t="s">
        <v>1986</v>
      </c>
      <c r="N437" s="107" t="s">
        <v>2460</v>
      </c>
    </row>
    <row r="438" spans="1:14" ht="31.5">
      <c r="A438" s="113"/>
      <c r="B438" s="113"/>
      <c r="C438" s="113"/>
      <c r="D438" s="114"/>
      <c r="E438" s="113"/>
      <c r="F438" s="113"/>
      <c r="G438" s="113"/>
      <c r="H438" s="113"/>
      <c r="I438" s="113"/>
      <c r="J438" s="119"/>
      <c r="K438" s="119"/>
      <c r="L438" s="113"/>
      <c r="M438" s="113"/>
      <c r="N438" s="113"/>
    </row>
    <row r="439" spans="1:14" ht="31.5">
      <c r="A439" s="120" t="s">
        <v>105</v>
      </c>
      <c r="B439" s="121"/>
      <c r="C439" s="121"/>
      <c r="D439" s="122"/>
      <c r="E439" s="121"/>
      <c r="F439" s="121"/>
      <c r="G439" s="121"/>
      <c r="H439" s="121"/>
      <c r="I439" s="121"/>
      <c r="J439" s="123"/>
      <c r="K439" s="123"/>
      <c r="L439" s="121"/>
      <c r="M439" s="121"/>
      <c r="N439" s="121"/>
    </row>
    <row r="440" spans="1:14" ht="283.5">
      <c r="A440" s="124" t="s">
        <v>1206</v>
      </c>
      <c r="B440" s="124"/>
      <c r="C440" s="124" t="s">
        <v>9</v>
      </c>
      <c r="D440" s="125" t="s">
        <v>1207</v>
      </c>
      <c r="E440" s="124" t="s">
        <v>79</v>
      </c>
      <c r="F440" s="124"/>
      <c r="G440" s="124" t="s">
        <v>1819</v>
      </c>
      <c r="H440" s="124" t="s">
        <v>401</v>
      </c>
      <c r="I440" s="124"/>
      <c r="J440" s="126">
        <v>29222532</v>
      </c>
      <c r="K440" s="127">
        <v>2018</v>
      </c>
      <c r="L440" s="124" t="s">
        <v>1204</v>
      </c>
      <c r="M440" s="124" t="s">
        <v>1205</v>
      </c>
      <c r="N440" s="124" t="s">
        <v>1203</v>
      </c>
    </row>
    <row r="441" spans="1:14" ht="189" customHeight="1">
      <c r="A441" s="124" t="s">
        <v>2404</v>
      </c>
      <c r="B441" s="124" t="s">
        <v>2405</v>
      </c>
      <c r="C441" s="124" t="s">
        <v>3</v>
      </c>
      <c r="D441" s="125" t="s">
        <v>2406</v>
      </c>
      <c r="E441" s="124" t="s">
        <v>2407</v>
      </c>
      <c r="F441" s="124"/>
      <c r="G441" s="124" t="s">
        <v>2408</v>
      </c>
      <c r="H441" s="124" t="s">
        <v>2183</v>
      </c>
      <c r="I441" s="124" t="s">
        <v>2409</v>
      </c>
      <c r="J441" s="126">
        <v>35410511</v>
      </c>
      <c r="K441" s="127">
        <v>2022</v>
      </c>
      <c r="L441" s="124" t="s">
        <v>2410</v>
      </c>
      <c r="M441" s="124" t="s">
        <v>2411</v>
      </c>
      <c r="N441" s="124" t="s">
        <v>2412</v>
      </c>
    </row>
    <row r="442" spans="1:14" ht="126">
      <c r="A442" s="124" t="s">
        <v>2172</v>
      </c>
      <c r="B442" s="124"/>
      <c r="C442" s="124" t="s">
        <v>2173</v>
      </c>
      <c r="D442" s="125" t="s">
        <v>2174</v>
      </c>
      <c r="E442" s="124" t="s">
        <v>2178</v>
      </c>
      <c r="F442" s="124"/>
      <c r="G442" s="124" t="s">
        <v>15</v>
      </c>
      <c r="H442" s="124" t="s">
        <v>2175</v>
      </c>
      <c r="I442" s="124"/>
      <c r="J442" s="126">
        <v>31412112</v>
      </c>
      <c r="K442" s="127">
        <v>2019</v>
      </c>
      <c r="L442" s="124" t="s">
        <v>2176</v>
      </c>
      <c r="M442" s="124" t="s">
        <v>1925</v>
      </c>
      <c r="N442" s="124" t="s">
        <v>2177</v>
      </c>
    </row>
    <row r="443" spans="1:14" ht="157.5">
      <c r="A443" s="124" t="s">
        <v>86</v>
      </c>
      <c r="B443" s="124"/>
      <c r="C443" s="124" t="s">
        <v>75</v>
      </c>
      <c r="D443" s="125" t="s">
        <v>328</v>
      </c>
      <c r="E443" s="124" t="s">
        <v>79</v>
      </c>
      <c r="F443" s="124"/>
      <c r="G443" s="124" t="s">
        <v>1793</v>
      </c>
      <c r="H443" s="124"/>
      <c r="I443" s="124"/>
      <c r="J443" s="126">
        <v>24894394</v>
      </c>
      <c r="K443" s="127">
        <v>2014</v>
      </c>
      <c r="L443" s="124" t="s">
        <v>1388</v>
      </c>
      <c r="M443" s="124" t="s">
        <v>785</v>
      </c>
      <c r="N443" s="124" t="s">
        <v>127</v>
      </c>
    </row>
    <row r="444" spans="1:14" ht="126">
      <c r="A444" s="124" t="s">
        <v>314</v>
      </c>
      <c r="B444" s="124"/>
      <c r="C444" s="124" t="s">
        <v>9</v>
      </c>
      <c r="D444" s="125" t="s">
        <v>299</v>
      </c>
      <c r="E444" s="124" t="s">
        <v>79</v>
      </c>
      <c r="F444" s="124"/>
      <c r="G444" s="124" t="s">
        <v>1844</v>
      </c>
      <c r="H444" s="124" t="s">
        <v>1720</v>
      </c>
      <c r="I444" s="124"/>
      <c r="J444" s="126">
        <v>22411676</v>
      </c>
      <c r="K444" s="127">
        <v>2012</v>
      </c>
      <c r="L444" s="124" t="s">
        <v>1005</v>
      </c>
      <c r="M444" s="124" t="s">
        <v>888</v>
      </c>
      <c r="N444" s="124" t="s">
        <v>267</v>
      </c>
    </row>
    <row r="445" spans="1:14" ht="157.5">
      <c r="A445" s="124" t="s">
        <v>314</v>
      </c>
      <c r="B445" s="124"/>
      <c r="C445" s="124" t="s">
        <v>75</v>
      </c>
      <c r="D445" s="125" t="s">
        <v>1397</v>
      </c>
      <c r="E445" s="124" t="s">
        <v>83</v>
      </c>
      <c r="F445" s="124"/>
      <c r="G445" s="124" t="s">
        <v>1802</v>
      </c>
      <c r="H445" s="124"/>
      <c r="I445" s="124"/>
      <c r="J445" s="126">
        <v>24894394</v>
      </c>
      <c r="K445" s="127">
        <v>2014</v>
      </c>
      <c r="L445" s="124" t="s">
        <v>1388</v>
      </c>
      <c r="M445" s="124" t="s">
        <v>785</v>
      </c>
      <c r="N445" s="124" t="s">
        <v>127</v>
      </c>
    </row>
    <row r="446" spans="1:14" ht="220.5">
      <c r="A446" s="124" t="s">
        <v>314</v>
      </c>
      <c r="B446" s="124"/>
      <c r="C446" s="124" t="s">
        <v>9</v>
      </c>
      <c r="D446" s="125" t="s">
        <v>1384</v>
      </c>
      <c r="E446" s="124" t="s">
        <v>302</v>
      </c>
      <c r="F446" s="124"/>
      <c r="G446" s="124" t="s">
        <v>1802</v>
      </c>
      <c r="H446" s="124"/>
      <c r="I446" s="124"/>
      <c r="J446" s="126">
        <v>24752010</v>
      </c>
      <c r="K446" s="127">
        <v>2014</v>
      </c>
      <c r="L446" s="124" t="s">
        <v>1006</v>
      </c>
      <c r="M446" s="124" t="s">
        <v>794</v>
      </c>
      <c r="N446" s="124" t="s">
        <v>265</v>
      </c>
    </row>
    <row r="447" spans="1:14" ht="126">
      <c r="A447" s="124" t="s">
        <v>314</v>
      </c>
      <c r="B447" s="124"/>
      <c r="C447" s="124" t="s">
        <v>3</v>
      </c>
      <c r="D447" s="125" t="s">
        <v>303</v>
      </c>
      <c r="E447" s="124" t="s">
        <v>79</v>
      </c>
      <c r="F447" s="124"/>
      <c r="G447" s="124" t="s">
        <v>1671</v>
      </c>
      <c r="H447" s="124"/>
      <c r="I447" s="124"/>
      <c r="J447" s="126">
        <v>27391597</v>
      </c>
      <c r="K447" s="127">
        <v>2016</v>
      </c>
      <c r="L447" s="124" t="s">
        <v>1004</v>
      </c>
      <c r="M447" s="124" t="s">
        <v>1003</v>
      </c>
      <c r="N447" s="124" t="s">
        <v>264</v>
      </c>
    </row>
    <row r="448" spans="1:14" s="3" customFormat="1" ht="252">
      <c r="A448" s="124" t="s">
        <v>314</v>
      </c>
      <c r="B448" s="124"/>
      <c r="C448" s="124" t="s">
        <v>94</v>
      </c>
      <c r="D448" s="125" t="s">
        <v>1463</v>
      </c>
      <c r="E448" s="124" t="s">
        <v>76</v>
      </c>
      <c r="F448" s="124" t="s">
        <v>416</v>
      </c>
      <c r="G448" s="124" t="s">
        <v>1815</v>
      </c>
      <c r="H448" s="124"/>
      <c r="I448" s="124"/>
      <c r="J448" s="126">
        <v>26166796</v>
      </c>
      <c r="K448" s="127">
        <v>2016</v>
      </c>
      <c r="L448" s="124" t="s">
        <v>903</v>
      </c>
      <c r="M448" s="124" t="s">
        <v>794</v>
      </c>
      <c r="N448" s="124" t="s">
        <v>145</v>
      </c>
    </row>
    <row r="449" spans="1:14" s="3" customFormat="1" ht="126">
      <c r="A449" s="124" t="s">
        <v>643</v>
      </c>
      <c r="B449" s="124"/>
      <c r="C449" s="124" t="s">
        <v>3</v>
      </c>
      <c r="D449" s="125" t="s">
        <v>644</v>
      </c>
      <c r="E449" s="124" t="s">
        <v>489</v>
      </c>
      <c r="F449" s="124"/>
      <c r="G449" s="124" t="s">
        <v>1697</v>
      </c>
      <c r="H449" s="124" t="s">
        <v>1749</v>
      </c>
      <c r="I449" s="124"/>
      <c r="J449" s="126">
        <v>27711926</v>
      </c>
      <c r="K449" s="127">
        <v>2016</v>
      </c>
      <c r="L449" s="124" t="s">
        <v>1011</v>
      </c>
      <c r="M449" s="124" t="s">
        <v>825</v>
      </c>
      <c r="N449" s="124" t="s">
        <v>645</v>
      </c>
    </row>
    <row r="450" spans="1:14" s="3" customFormat="1" ht="157.5">
      <c r="A450" s="124" t="s">
        <v>314</v>
      </c>
      <c r="B450" s="124"/>
      <c r="C450" s="124" t="s">
        <v>1047</v>
      </c>
      <c r="D450" s="125" t="s">
        <v>1046</v>
      </c>
      <c r="E450" s="124" t="s">
        <v>324</v>
      </c>
      <c r="F450" s="124" t="s">
        <v>416</v>
      </c>
      <c r="G450" s="124" t="s">
        <v>1802</v>
      </c>
      <c r="H450" s="124"/>
      <c r="I450" s="124"/>
      <c r="J450" s="126">
        <v>28291071</v>
      </c>
      <c r="K450" s="127">
        <v>2017</v>
      </c>
      <c r="L450" s="124" t="s">
        <v>1044</v>
      </c>
      <c r="M450" s="124" t="s">
        <v>827</v>
      </c>
      <c r="N450" s="124" t="s">
        <v>1045</v>
      </c>
    </row>
    <row r="451" spans="1:14" s="3" customFormat="1" ht="126">
      <c r="A451" s="124" t="s">
        <v>326</v>
      </c>
      <c r="B451" s="124"/>
      <c r="C451" s="124" t="s">
        <v>9</v>
      </c>
      <c r="D451" s="125" t="s">
        <v>297</v>
      </c>
      <c r="E451" s="124" t="s">
        <v>296</v>
      </c>
      <c r="F451" s="124"/>
      <c r="G451" s="124" t="s">
        <v>1668</v>
      </c>
      <c r="H451" s="124"/>
      <c r="I451" s="124"/>
      <c r="J451" s="126">
        <v>24729030</v>
      </c>
      <c r="K451" s="127">
        <v>2014</v>
      </c>
      <c r="L451" s="124" t="s">
        <v>987</v>
      </c>
      <c r="M451" s="124" t="s">
        <v>772</v>
      </c>
      <c r="N451" s="124" t="s">
        <v>270</v>
      </c>
    </row>
    <row r="452" spans="1:14" s="3" customFormat="1" ht="189">
      <c r="A452" s="124" t="s">
        <v>2516</v>
      </c>
      <c r="B452" s="124"/>
      <c r="C452" s="124" t="s">
        <v>56</v>
      </c>
      <c r="D452" s="125" t="s">
        <v>2517</v>
      </c>
      <c r="E452" s="124" t="s">
        <v>2518</v>
      </c>
      <c r="F452" s="124"/>
      <c r="G452" s="124" t="s">
        <v>2519</v>
      </c>
      <c r="H452" s="124"/>
      <c r="I452" s="124"/>
      <c r="J452" s="126">
        <v>34787666</v>
      </c>
      <c r="K452" s="127">
        <v>2022</v>
      </c>
      <c r="L452" s="124" t="s">
        <v>2520</v>
      </c>
      <c r="M452" s="124" t="s">
        <v>2066</v>
      </c>
      <c r="N452" s="124" t="s">
        <v>2521</v>
      </c>
    </row>
    <row r="453" spans="1:14" s="3" customFormat="1" ht="94.5">
      <c r="A453" s="124" t="s">
        <v>2916</v>
      </c>
      <c r="B453" s="124"/>
      <c r="C453" s="124"/>
      <c r="D453" s="125" t="s">
        <v>2917</v>
      </c>
      <c r="E453" s="124"/>
      <c r="F453" s="124"/>
      <c r="G453" s="124" t="s">
        <v>2918</v>
      </c>
      <c r="H453" s="124"/>
      <c r="I453" s="124"/>
      <c r="J453" s="126">
        <v>36966816</v>
      </c>
      <c r="K453" s="127">
        <v>2023</v>
      </c>
      <c r="L453" s="124" t="s">
        <v>2919</v>
      </c>
      <c r="M453" s="124" t="s">
        <v>2799</v>
      </c>
      <c r="N453" s="124" t="s">
        <v>2917</v>
      </c>
    </row>
    <row r="454" spans="1:14" ht="126">
      <c r="A454" s="124" t="s">
        <v>2095</v>
      </c>
      <c r="B454" s="124"/>
      <c r="C454" s="124" t="s">
        <v>3</v>
      </c>
      <c r="D454" s="125" t="s">
        <v>2096</v>
      </c>
      <c r="E454" s="124" t="s">
        <v>2097</v>
      </c>
      <c r="F454" s="124"/>
      <c r="G454" s="124" t="s">
        <v>2098</v>
      </c>
      <c r="H454" s="124" t="s">
        <v>1346</v>
      </c>
      <c r="I454" s="124"/>
      <c r="J454" s="126">
        <v>32917628</v>
      </c>
      <c r="K454" s="127">
        <v>2020</v>
      </c>
      <c r="L454" s="124" t="s">
        <v>2099</v>
      </c>
      <c r="M454" s="124" t="s">
        <v>2100</v>
      </c>
      <c r="N454" s="124" t="s">
        <v>2101</v>
      </c>
    </row>
    <row r="455" spans="1:14" ht="189">
      <c r="A455" s="124" t="s">
        <v>1770</v>
      </c>
      <c r="B455" s="124"/>
      <c r="C455" s="124" t="s">
        <v>57</v>
      </c>
      <c r="D455" s="125" t="s">
        <v>1771</v>
      </c>
      <c r="E455" s="124" t="s">
        <v>1772</v>
      </c>
      <c r="F455" s="124"/>
      <c r="G455" s="124" t="s">
        <v>1658</v>
      </c>
      <c r="H455" s="124"/>
      <c r="I455" s="124"/>
      <c r="J455" s="126">
        <v>31568064</v>
      </c>
      <c r="K455" s="127">
        <v>2019</v>
      </c>
      <c r="L455" s="124" t="s">
        <v>1773</v>
      </c>
      <c r="M455" s="124" t="s">
        <v>794</v>
      </c>
      <c r="N455" s="124" t="s">
        <v>1774</v>
      </c>
    </row>
    <row r="456" spans="1:14" ht="157.5">
      <c r="A456" s="124" t="s">
        <v>45</v>
      </c>
      <c r="B456" s="124"/>
      <c r="C456" s="124" t="s">
        <v>45</v>
      </c>
      <c r="D456" s="125" t="s">
        <v>331</v>
      </c>
      <c r="E456" s="124" t="s">
        <v>330</v>
      </c>
      <c r="F456" s="124"/>
      <c r="G456" s="124" t="s">
        <v>1698</v>
      </c>
      <c r="H456" s="124"/>
      <c r="I456" s="124"/>
      <c r="J456" s="126">
        <v>25077537</v>
      </c>
      <c r="K456" s="127">
        <v>2015</v>
      </c>
      <c r="L456" s="124" t="s">
        <v>986</v>
      </c>
      <c r="M456" s="124" t="s">
        <v>794</v>
      </c>
      <c r="N456" s="124" t="s">
        <v>252</v>
      </c>
    </row>
    <row r="457" spans="1:14" ht="126">
      <c r="A457" s="124" t="s">
        <v>2039</v>
      </c>
      <c r="B457" s="124"/>
      <c r="C457" s="124" t="s">
        <v>2040</v>
      </c>
      <c r="D457" s="125" t="s">
        <v>2041</v>
      </c>
      <c r="E457" s="124" t="s">
        <v>82</v>
      </c>
      <c r="F457" s="124"/>
      <c r="G457" s="124" t="s">
        <v>2042</v>
      </c>
      <c r="H457" s="124"/>
      <c r="I457" s="124"/>
      <c r="J457" s="126">
        <v>32551400</v>
      </c>
      <c r="K457" s="127">
        <v>2020</v>
      </c>
      <c r="L457" s="124" t="s">
        <v>2043</v>
      </c>
      <c r="M457" s="124" t="s">
        <v>2044</v>
      </c>
      <c r="N457" s="124" t="s">
        <v>2045</v>
      </c>
    </row>
    <row r="458" spans="1:14" ht="252">
      <c r="A458" s="124" t="s">
        <v>1344</v>
      </c>
      <c r="B458" s="124"/>
      <c r="C458" s="124" t="s">
        <v>9</v>
      </c>
      <c r="D458" s="125" t="s">
        <v>1498</v>
      </c>
      <c r="E458" s="124" t="s">
        <v>1497</v>
      </c>
      <c r="F458" s="124" t="s">
        <v>1345</v>
      </c>
      <c r="G458" s="124" t="s">
        <v>1822</v>
      </c>
      <c r="H458" s="124"/>
      <c r="I458" s="124"/>
      <c r="J458" s="126">
        <v>30539149</v>
      </c>
      <c r="K458" s="127">
        <v>2018</v>
      </c>
      <c r="L458" s="124" t="s">
        <v>1496</v>
      </c>
      <c r="M458" s="124" t="s">
        <v>1495</v>
      </c>
      <c r="N458" s="124" t="s">
        <v>1398</v>
      </c>
    </row>
    <row r="459" spans="1:14" ht="157.5">
      <c r="A459" s="124" t="s">
        <v>630</v>
      </c>
      <c r="B459" s="124"/>
      <c r="C459" s="125"/>
      <c r="D459" s="125" t="s">
        <v>385</v>
      </c>
      <c r="E459" s="124" t="s">
        <v>359</v>
      </c>
      <c r="F459" s="124"/>
      <c r="G459" s="124" t="s">
        <v>1657</v>
      </c>
      <c r="H459" s="124"/>
      <c r="I459" s="124"/>
      <c r="J459" s="126">
        <v>27353223</v>
      </c>
      <c r="K459" s="127">
        <v>2016</v>
      </c>
      <c r="L459" s="124" t="s">
        <v>1010</v>
      </c>
      <c r="M459" s="124" t="s">
        <v>938</v>
      </c>
      <c r="N459" s="124" t="s">
        <v>236</v>
      </c>
    </row>
    <row r="460" spans="1:14" ht="189">
      <c r="A460" s="124" t="s">
        <v>2571</v>
      </c>
      <c r="B460" s="124"/>
      <c r="C460" s="125" t="s">
        <v>2334</v>
      </c>
      <c r="D460" s="125" t="s">
        <v>2572</v>
      </c>
      <c r="E460" s="124" t="s">
        <v>2573</v>
      </c>
      <c r="F460" s="124"/>
      <c r="G460" s="124" t="s">
        <v>1658</v>
      </c>
      <c r="H460" s="124"/>
      <c r="I460" s="124"/>
      <c r="J460" s="126">
        <v>35807006</v>
      </c>
      <c r="K460" s="127">
        <v>2022</v>
      </c>
      <c r="L460" s="124" t="s">
        <v>2574</v>
      </c>
      <c r="M460" s="124" t="s">
        <v>2087</v>
      </c>
      <c r="N460" s="124" t="s">
        <v>2575</v>
      </c>
    </row>
    <row r="461" spans="1:14" ht="157.5">
      <c r="A461" s="124" t="s">
        <v>323</v>
      </c>
      <c r="B461" s="124"/>
      <c r="C461" s="124" t="s">
        <v>3</v>
      </c>
      <c r="D461" s="125" t="s">
        <v>740</v>
      </c>
      <c r="E461" s="124" t="s">
        <v>79</v>
      </c>
      <c r="F461" s="124"/>
      <c r="G461" s="124" t="s">
        <v>1802</v>
      </c>
      <c r="H461" s="124"/>
      <c r="I461" s="124"/>
      <c r="J461" s="126">
        <v>18413527</v>
      </c>
      <c r="K461" s="127">
        <v>2008</v>
      </c>
      <c r="L461" s="124" t="s">
        <v>1007</v>
      </c>
      <c r="M461" s="124" t="s">
        <v>888</v>
      </c>
      <c r="N461" s="124" t="s">
        <v>253</v>
      </c>
    </row>
    <row r="462" spans="1:14" ht="126">
      <c r="A462" s="124" t="s">
        <v>313</v>
      </c>
      <c r="B462" s="124"/>
      <c r="C462" s="124" t="s">
        <v>3</v>
      </c>
      <c r="D462" s="125" t="s">
        <v>1454</v>
      </c>
      <c r="E462" s="124" t="s">
        <v>311</v>
      </c>
      <c r="F462" s="124"/>
      <c r="G462" s="124" t="s">
        <v>1802</v>
      </c>
      <c r="H462" s="124"/>
      <c r="I462" s="124"/>
      <c r="J462" s="126">
        <v>21074858</v>
      </c>
      <c r="K462" s="127">
        <v>2011</v>
      </c>
      <c r="L462" s="124" t="s">
        <v>993</v>
      </c>
      <c r="M462" s="124" t="s">
        <v>771</v>
      </c>
      <c r="N462" s="124" t="s">
        <v>256</v>
      </c>
    </row>
    <row r="463" spans="1:14" ht="126">
      <c r="A463" s="124" t="s">
        <v>313</v>
      </c>
      <c r="B463" s="129"/>
      <c r="C463" s="124" t="s">
        <v>68</v>
      </c>
      <c r="D463" s="125" t="s">
        <v>1455</v>
      </c>
      <c r="E463" s="124" t="s">
        <v>84</v>
      </c>
      <c r="F463" s="124"/>
      <c r="G463" s="124" t="s">
        <v>1668</v>
      </c>
      <c r="H463" s="124"/>
      <c r="I463" s="124"/>
      <c r="J463" s="126">
        <v>26110598</v>
      </c>
      <c r="K463" s="127">
        <v>2016</v>
      </c>
      <c r="L463" s="124" t="s">
        <v>994</v>
      </c>
      <c r="M463" s="124" t="s">
        <v>794</v>
      </c>
      <c r="N463" s="124" t="s">
        <v>257</v>
      </c>
    </row>
    <row r="464" spans="1:14" ht="157.5">
      <c r="A464" s="124" t="s">
        <v>313</v>
      </c>
      <c r="B464" s="124"/>
      <c r="C464" s="124" t="s">
        <v>72</v>
      </c>
      <c r="D464" s="125" t="s">
        <v>310</v>
      </c>
      <c r="E464" s="124" t="s">
        <v>309</v>
      </c>
      <c r="F464" s="124"/>
      <c r="G464" s="124" t="s">
        <v>1668</v>
      </c>
      <c r="H464" s="124"/>
      <c r="I464" s="124"/>
      <c r="J464" s="126">
        <v>23823508</v>
      </c>
      <c r="K464" s="127">
        <v>2013</v>
      </c>
      <c r="L464" s="124" t="s">
        <v>995</v>
      </c>
      <c r="M464" s="124" t="s">
        <v>771</v>
      </c>
      <c r="N464" s="124" t="s">
        <v>258</v>
      </c>
    </row>
    <row r="465" spans="1:14" ht="189">
      <c r="A465" s="124" t="s">
        <v>47</v>
      </c>
      <c r="B465" s="124"/>
      <c r="C465" s="124" t="s">
        <v>3</v>
      </c>
      <c r="D465" s="125" t="s">
        <v>319</v>
      </c>
      <c r="E465" s="124" t="s">
        <v>318</v>
      </c>
      <c r="F465" s="124"/>
      <c r="G465" s="124" t="s">
        <v>1694</v>
      </c>
      <c r="H465" s="124"/>
      <c r="I465" s="124"/>
      <c r="J465" s="126">
        <v>19327747</v>
      </c>
      <c r="K465" s="127">
        <v>2009</v>
      </c>
      <c r="L465" s="124" t="s">
        <v>990</v>
      </c>
      <c r="M465" s="124" t="s">
        <v>777</v>
      </c>
      <c r="N465" s="124" t="s">
        <v>255</v>
      </c>
    </row>
    <row r="466" spans="1:14" ht="126">
      <c r="A466" s="124" t="s">
        <v>47</v>
      </c>
      <c r="B466" s="124"/>
      <c r="C466" s="124" t="s">
        <v>60</v>
      </c>
      <c r="D466" s="125" t="s">
        <v>2028</v>
      </c>
      <c r="E466" s="124" t="s">
        <v>641</v>
      </c>
      <c r="F466" s="124" t="s">
        <v>2029</v>
      </c>
      <c r="G466" s="124" t="s">
        <v>2030</v>
      </c>
      <c r="H466" s="124"/>
      <c r="I466" s="124"/>
      <c r="J466" s="126">
        <v>32541434</v>
      </c>
      <c r="K466" s="127">
        <v>2020</v>
      </c>
      <c r="L466" s="124" t="s">
        <v>2031</v>
      </c>
      <c r="M466" s="124" t="s">
        <v>1992</v>
      </c>
      <c r="N466" s="124" t="s">
        <v>2032</v>
      </c>
    </row>
    <row r="467" spans="1:14" ht="126">
      <c r="A467" s="124" t="s">
        <v>2805</v>
      </c>
      <c r="B467" s="124"/>
      <c r="C467" s="124" t="s">
        <v>3</v>
      </c>
      <c r="D467" s="125" t="s">
        <v>2806</v>
      </c>
      <c r="E467" s="124" t="s">
        <v>2117</v>
      </c>
      <c r="F467" s="124" t="s">
        <v>2807</v>
      </c>
      <c r="G467" s="124" t="s">
        <v>1</v>
      </c>
      <c r="H467" s="124"/>
      <c r="I467" s="124"/>
      <c r="J467" s="126">
        <v>36856552</v>
      </c>
      <c r="K467" s="127">
        <v>2023</v>
      </c>
      <c r="L467" s="124" t="s">
        <v>2808</v>
      </c>
      <c r="M467" s="124" t="s">
        <v>2287</v>
      </c>
      <c r="N467" s="124" t="s">
        <v>2809</v>
      </c>
    </row>
    <row r="468" spans="1:14" ht="189">
      <c r="A468" s="124" t="s">
        <v>327</v>
      </c>
      <c r="B468" s="124"/>
      <c r="C468" s="124" t="s">
        <v>3</v>
      </c>
      <c r="D468" s="125" t="s">
        <v>300</v>
      </c>
      <c r="E468" s="124" t="s">
        <v>301</v>
      </c>
      <c r="F468" s="124"/>
      <c r="G468" s="124" t="s">
        <v>1793</v>
      </c>
      <c r="H468" s="124"/>
      <c r="I468" s="124"/>
      <c r="J468" s="126">
        <v>23974999</v>
      </c>
      <c r="K468" s="127">
        <v>2014</v>
      </c>
      <c r="L468" s="124" t="s">
        <v>988</v>
      </c>
      <c r="M468" s="124" t="s">
        <v>794</v>
      </c>
      <c r="N468" s="124" t="s">
        <v>266</v>
      </c>
    </row>
    <row r="469" spans="1:14" ht="126">
      <c r="A469" s="124" t="s">
        <v>312</v>
      </c>
      <c r="B469" s="124"/>
      <c r="C469" s="124" t="s">
        <v>3</v>
      </c>
      <c r="D469" s="125" t="s">
        <v>1400</v>
      </c>
      <c r="E469" s="124" t="s">
        <v>306</v>
      </c>
      <c r="F469" s="124"/>
      <c r="G469" s="124" t="s">
        <v>1802</v>
      </c>
      <c r="H469" s="124"/>
      <c r="I469" s="124"/>
      <c r="J469" s="126">
        <v>22534108</v>
      </c>
      <c r="K469" s="127">
        <v>2012</v>
      </c>
      <c r="L469" s="124" t="s">
        <v>998</v>
      </c>
      <c r="M469" s="124" t="s">
        <v>777</v>
      </c>
      <c r="N469" s="124" t="s">
        <v>261</v>
      </c>
    </row>
    <row r="470" spans="1:14" ht="126">
      <c r="A470" s="124" t="s">
        <v>312</v>
      </c>
      <c r="B470" s="124"/>
      <c r="C470" s="124" t="s">
        <v>71</v>
      </c>
      <c r="D470" s="125" t="s">
        <v>1382</v>
      </c>
      <c r="E470" s="124" t="s">
        <v>305</v>
      </c>
      <c r="F470" s="124"/>
      <c r="G470" s="124" t="s">
        <v>1802</v>
      </c>
      <c r="H470" s="124"/>
      <c r="I470" s="124"/>
      <c r="J470" s="126">
        <v>23717484</v>
      </c>
      <c r="K470" s="127">
        <v>2013</v>
      </c>
      <c r="L470" s="124" t="s">
        <v>997</v>
      </c>
      <c r="M470" s="124" t="s">
        <v>789</v>
      </c>
      <c r="N470" s="124" t="s">
        <v>260</v>
      </c>
    </row>
    <row r="471" spans="1:14" ht="94.5">
      <c r="A471" s="124" t="s">
        <v>312</v>
      </c>
      <c r="B471" s="124"/>
      <c r="C471" s="124"/>
      <c r="D471" s="130"/>
      <c r="E471" s="124"/>
      <c r="F471" s="124" t="s">
        <v>1259</v>
      </c>
      <c r="G471" s="124"/>
      <c r="H471" s="124"/>
      <c r="I471" s="124"/>
      <c r="J471" s="126">
        <v>24703636</v>
      </c>
      <c r="K471" s="127">
        <v>2014</v>
      </c>
      <c r="L471" s="124" t="s">
        <v>999</v>
      </c>
      <c r="M471" s="124" t="s">
        <v>847</v>
      </c>
      <c r="N471" s="124" t="s">
        <v>262</v>
      </c>
    </row>
    <row r="472" spans="1:14" ht="157.5">
      <c r="A472" s="124" t="s">
        <v>312</v>
      </c>
      <c r="B472" s="124"/>
      <c r="C472" s="124" t="s">
        <v>3</v>
      </c>
      <c r="D472" s="125" t="s">
        <v>307</v>
      </c>
      <c r="E472" s="124" t="s">
        <v>77</v>
      </c>
      <c r="F472" s="124"/>
      <c r="G472" s="124" t="s">
        <v>1802</v>
      </c>
      <c r="H472" s="124"/>
      <c r="I472" s="124"/>
      <c r="J472" s="126">
        <v>25525907</v>
      </c>
      <c r="K472" s="127">
        <v>2015</v>
      </c>
      <c r="L472" s="124" t="s">
        <v>996</v>
      </c>
      <c r="M472" s="124" t="s">
        <v>827</v>
      </c>
      <c r="N472" s="124" t="s">
        <v>259</v>
      </c>
    </row>
    <row r="473" spans="1:14" ht="126">
      <c r="A473" s="124" t="s">
        <v>312</v>
      </c>
      <c r="B473" s="124"/>
      <c r="C473" s="124" t="s">
        <v>3</v>
      </c>
      <c r="D473" s="125" t="s">
        <v>1632</v>
      </c>
      <c r="E473" s="124" t="s">
        <v>1633</v>
      </c>
      <c r="F473" s="124"/>
      <c r="G473" s="124" t="s">
        <v>1661</v>
      </c>
      <c r="H473" s="124"/>
      <c r="I473" s="124"/>
      <c r="J473" s="126">
        <v>31432003</v>
      </c>
      <c r="K473" s="127">
        <v>2019</v>
      </c>
      <c r="L473" s="124" t="s">
        <v>1634</v>
      </c>
      <c r="M473" s="124" t="s">
        <v>1635</v>
      </c>
      <c r="N473" s="124" t="s">
        <v>1784</v>
      </c>
    </row>
    <row r="474" spans="1:14" ht="157.5">
      <c r="A474" s="124" t="s">
        <v>42</v>
      </c>
      <c r="B474" s="124"/>
      <c r="C474" s="124" t="s">
        <v>3</v>
      </c>
      <c r="D474" s="125" t="s">
        <v>304</v>
      </c>
      <c r="E474" s="124" t="s">
        <v>81</v>
      </c>
      <c r="F474" s="124"/>
      <c r="G474" s="124" t="s">
        <v>1694</v>
      </c>
      <c r="H474" s="124"/>
      <c r="I474" s="124"/>
      <c r="J474" s="126">
        <v>18486223</v>
      </c>
      <c r="K474" s="127">
        <v>2008</v>
      </c>
      <c r="L474" s="124" t="s">
        <v>1002</v>
      </c>
      <c r="M474" s="124" t="s">
        <v>771</v>
      </c>
      <c r="N474" s="124" t="s">
        <v>263</v>
      </c>
    </row>
    <row r="475" spans="1:14" ht="220.5">
      <c r="A475" s="124" t="s">
        <v>312</v>
      </c>
      <c r="B475" s="124"/>
      <c r="C475" s="124" t="s">
        <v>60</v>
      </c>
      <c r="D475" s="125" t="s">
        <v>2002</v>
      </c>
      <c r="E475" s="124" t="s">
        <v>2003</v>
      </c>
      <c r="F475" s="124"/>
      <c r="G475" s="124" t="s">
        <v>2004</v>
      </c>
      <c r="H475" s="124" t="s">
        <v>1976</v>
      </c>
      <c r="I475" s="124" t="s">
        <v>2005</v>
      </c>
      <c r="J475" s="126">
        <v>32697444</v>
      </c>
      <c r="K475" s="127">
        <v>2020</v>
      </c>
      <c r="L475" s="124" t="s">
        <v>2006</v>
      </c>
      <c r="M475" s="124" t="s">
        <v>2007</v>
      </c>
      <c r="N475" s="124" t="s">
        <v>2008</v>
      </c>
    </row>
    <row r="476" spans="1:14" ht="126">
      <c r="A476" s="124" t="s">
        <v>312</v>
      </c>
      <c r="B476" s="124"/>
      <c r="C476" s="124" t="s">
        <v>2165</v>
      </c>
      <c r="D476" s="125" t="s">
        <v>2166</v>
      </c>
      <c r="E476" s="124" t="s">
        <v>2167</v>
      </c>
      <c r="F476" s="124"/>
      <c r="G476" s="124" t="s">
        <v>2168</v>
      </c>
      <c r="H476" s="124" t="s">
        <v>2169</v>
      </c>
      <c r="I476" s="124"/>
      <c r="J476" s="126">
        <v>33106542</v>
      </c>
      <c r="K476" s="127">
        <v>2020</v>
      </c>
      <c r="L476" s="124" t="s">
        <v>2170</v>
      </c>
      <c r="M476" s="124" t="s">
        <v>2026</v>
      </c>
      <c r="N476" s="124" t="s">
        <v>2171</v>
      </c>
    </row>
    <row r="477" spans="1:14" ht="220.5">
      <c r="A477" s="124" t="s">
        <v>2394</v>
      </c>
      <c r="B477" s="124"/>
      <c r="C477" s="124" t="s">
        <v>2040</v>
      </c>
      <c r="D477" s="125" t="s">
        <v>2395</v>
      </c>
      <c r="E477" s="124" t="s">
        <v>1876</v>
      </c>
      <c r="F477" s="124"/>
      <c r="G477" s="124" t="s">
        <v>1951</v>
      </c>
      <c r="H477" s="124"/>
      <c r="I477" s="124" t="s">
        <v>2396</v>
      </c>
      <c r="J477" s="126">
        <v>34562301</v>
      </c>
      <c r="K477" s="127">
        <v>2021</v>
      </c>
      <c r="L477" s="124" t="s">
        <v>2397</v>
      </c>
      <c r="M477" s="124" t="s">
        <v>775</v>
      </c>
      <c r="N477" s="124" t="s">
        <v>2398</v>
      </c>
    </row>
    <row r="478" spans="1:14" ht="157.5">
      <c r="A478" s="124" t="s">
        <v>312</v>
      </c>
      <c r="B478" s="124"/>
      <c r="C478" s="124" t="s">
        <v>2794</v>
      </c>
      <c r="D478" s="125" t="s">
        <v>2795</v>
      </c>
      <c r="E478" s="124" t="s">
        <v>2796</v>
      </c>
      <c r="F478" s="124"/>
      <c r="G478" s="124" t="s">
        <v>2797</v>
      </c>
      <c r="H478" s="124"/>
      <c r="I478" s="124"/>
      <c r="J478" s="126">
        <v>34687615</v>
      </c>
      <c r="K478" s="127">
        <v>2023</v>
      </c>
      <c r="L478" s="124" t="s">
        <v>2798</v>
      </c>
      <c r="M478" s="124" t="s">
        <v>2799</v>
      </c>
      <c r="N478" s="124" t="s">
        <v>2800</v>
      </c>
    </row>
    <row r="479" spans="1:14" ht="94.5">
      <c r="A479" s="124" t="s">
        <v>312</v>
      </c>
      <c r="B479" s="124"/>
      <c r="C479" s="124" t="s">
        <v>3</v>
      </c>
      <c r="D479" s="125" t="s">
        <v>2920</v>
      </c>
      <c r="E479" s="124"/>
      <c r="F479" s="124"/>
      <c r="G479" s="124" t="s">
        <v>1658</v>
      </c>
      <c r="H479" s="124"/>
      <c r="I479" s="124"/>
      <c r="J479" s="126">
        <v>37028446</v>
      </c>
      <c r="K479" s="127">
        <v>2023</v>
      </c>
      <c r="L479" s="124"/>
      <c r="M479" s="124" t="s">
        <v>2799</v>
      </c>
      <c r="N479" s="124" t="s">
        <v>2920</v>
      </c>
    </row>
    <row r="480" spans="1:14" ht="252">
      <c r="A480" s="124" t="s">
        <v>1655</v>
      </c>
      <c r="B480" s="124"/>
      <c r="C480" s="124" t="s">
        <v>2541</v>
      </c>
      <c r="D480" s="125" t="s">
        <v>1335</v>
      </c>
      <c r="E480" s="124" t="s">
        <v>1155</v>
      </c>
      <c r="F480" s="124"/>
      <c r="G480" s="124" t="s">
        <v>1845</v>
      </c>
      <c r="H480" s="124"/>
      <c r="I480" s="124"/>
      <c r="J480" s="126">
        <v>29103961</v>
      </c>
      <c r="K480" s="127">
        <v>2017</v>
      </c>
      <c r="L480" s="124" t="s">
        <v>1137</v>
      </c>
      <c r="M480" s="124" t="s">
        <v>1136</v>
      </c>
      <c r="N480" s="124" t="s">
        <v>1135</v>
      </c>
    </row>
    <row r="481" spans="1:14" ht="157.5">
      <c r="A481" s="124" t="s">
        <v>89</v>
      </c>
      <c r="B481" s="124"/>
      <c r="C481" s="124" t="s">
        <v>75</v>
      </c>
      <c r="D481" s="125" t="s">
        <v>308</v>
      </c>
      <c r="E481" s="124" t="s">
        <v>81</v>
      </c>
      <c r="F481" s="124"/>
      <c r="G481" s="124" t="s">
        <v>1793</v>
      </c>
      <c r="H481" s="124"/>
      <c r="I481" s="124"/>
      <c r="J481" s="126">
        <v>24894394</v>
      </c>
      <c r="K481" s="127">
        <v>2014</v>
      </c>
      <c r="L481" s="124" t="s">
        <v>786</v>
      </c>
      <c r="M481" s="124" t="s">
        <v>785</v>
      </c>
      <c r="N481" s="124" t="s">
        <v>127</v>
      </c>
    </row>
    <row r="482" spans="1:14" ht="94.5">
      <c r="A482" s="124" t="s">
        <v>2348</v>
      </c>
      <c r="B482" s="124"/>
      <c r="C482" s="124" t="s">
        <v>3</v>
      </c>
      <c r="D482" s="125" t="s">
        <v>2349</v>
      </c>
      <c r="E482" s="124" t="s">
        <v>2350</v>
      </c>
      <c r="F482" s="124" t="s">
        <v>1232</v>
      </c>
      <c r="G482" s="124" t="s">
        <v>1791</v>
      </c>
      <c r="H482" s="124" t="s">
        <v>2183</v>
      </c>
      <c r="I482" s="124"/>
      <c r="J482" s="126">
        <v>34323169</v>
      </c>
      <c r="K482" s="127">
        <v>2021</v>
      </c>
      <c r="L482" s="124" t="s">
        <v>2351</v>
      </c>
      <c r="M482" s="124" t="s">
        <v>2352</v>
      </c>
      <c r="N482" s="124" t="s">
        <v>2353</v>
      </c>
    </row>
    <row r="483" spans="1:14" ht="157.5">
      <c r="A483" s="124" t="s">
        <v>2333</v>
      </c>
      <c r="B483" s="124"/>
      <c r="C483" s="124" t="s">
        <v>2334</v>
      </c>
      <c r="D483" s="125" t="s">
        <v>2335</v>
      </c>
      <c r="E483" s="124" t="s">
        <v>2336</v>
      </c>
      <c r="F483" s="124" t="s">
        <v>2337</v>
      </c>
      <c r="G483" s="124" t="s">
        <v>1658</v>
      </c>
      <c r="H483" s="124"/>
      <c r="I483" s="124"/>
      <c r="J483" s="126">
        <v>33728057</v>
      </c>
      <c r="K483" s="127">
        <v>2021</v>
      </c>
      <c r="L483" s="124" t="s">
        <v>2339</v>
      </c>
      <c r="M483" s="124" t="s">
        <v>2340</v>
      </c>
      <c r="N483" s="124" t="s">
        <v>2338</v>
      </c>
    </row>
    <row r="484" spans="1:14" ht="189">
      <c r="A484" s="124" t="s">
        <v>2333</v>
      </c>
      <c r="B484" s="124"/>
      <c r="C484" s="124" t="s">
        <v>2334</v>
      </c>
      <c r="D484" s="125" t="s">
        <v>2604</v>
      </c>
      <c r="E484" s="124" t="s">
        <v>2605</v>
      </c>
      <c r="F484" s="124"/>
      <c r="G484" s="124" t="s">
        <v>2606</v>
      </c>
      <c r="H484" s="124"/>
      <c r="I484" s="124"/>
      <c r="J484" s="126">
        <v>35878594</v>
      </c>
      <c r="K484" s="127">
        <v>2022</v>
      </c>
      <c r="L484" s="124" t="s">
        <v>2607</v>
      </c>
      <c r="M484" s="124" t="s">
        <v>2608</v>
      </c>
      <c r="N484" s="124" t="s">
        <v>2609</v>
      </c>
    </row>
    <row r="485" spans="1:14" ht="126">
      <c r="A485" s="124" t="s">
        <v>43</v>
      </c>
      <c r="B485" s="124"/>
      <c r="C485" s="124" t="s">
        <v>2</v>
      </c>
      <c r="D485" s="125" t="s">
        <v>325</v>
      </c>
      <c r="E485" s="124" t="s">
        <v>324</v>
      </c>
      <c r="F485" s="124"/>
      <c r="G485" s="124" t="s">
        <v>1658</v>
      </c>
      <c r="H485" s="124" t="s">
        <v>1724</v>
      </c>
      <c r="I485" s="124"/>
      <c r="J485" s="126">
        <v>24337723</v>
      </c>
      <c r="K485" s="127">
        <v>2014</v>
      </c>
      <c r="L485" s="124" t="s">
        <v>989</v>
      </c>
      <c r="M485" s="124" t="s">
        <v>942</v>
      </c>
      <c r="N485" s="124" t="s">
        <v>254</v>
      </c>
    </row>
    <row r="486" spans="1:14" ht="126">
      <c r="A486" s="124" t="s">
        <v>669</v>
      </c>
      <c r="B486" s="124"/>
      <c r="C486" s="124" t="s">
        <v>671</v>
      </c>
      <c r="D486" s="125" t="s">
        <v>670</v>
      </c>
      <c r="E486" s="124" t="s">
        <v>673</v>
      </c>
      <c r="F486" s="124"/>
      <c r="G486" s="124" t="s">
        <v>1846</v>
      </c>
      <c r="H486" s="124"/>
      <c r="I486" s="124"/>
      <c r="J486" s="126">
        <v>27984506</v>
      </c>
      <c r="K486" s="127">
        <v>2016</v>
      </c>
      <c r="L486" s="124" t="s">
        <v>1012</v>
      </c>
      <c r="M486" s="124" t="s">
        <v>787</v>
      </c>
      <c r="N486" s="124" t="s">
        <v>672</v>
      </c>
    </row>
    <row r="487" spans="1:14" ht="157.5">
      <c r="A487" s="124" t="s">
        <v>2471</v>
      </c>
      <c r="B487" s="124"/>
      <c r="C487" s="124" t="s">
        <v>75</v>
      </c>
      <c r="D487" s="125" t="s">
        <v>329</v>
      </c>
      <c r="E487" s="124" t="s">
        <v>79</v>
      </c>
      <c r="F487" s="124"/>
      <c r="G487" s="124" t="s">
        <v>1793</v>
      </c>
      <c r="H487" s="124"/>
      <c r="I487" s="124"/>
      <c r="J487" s="126">
        <v>24894394</v>
      </c>
      <c r="K487" s="127">
        <v>2014</v>
      </c>
      <c r="L487" s="124" t="s">
        <v>1388</v>
      </c>
      <c r="M487" s="124" t="s">
        <v>785</v>
      </c>
      <c r="N487" s="124" t="s">
        <v>127</v>
      </c>
    </row>
    <row r="488" spans="1:14" ht="189">
      <c r="A488" s="124" t="s">
        <v>2470</v>
      </c>
      <c r="B488" s="124"/>
      <c r="C488" s="124" t="s">
        <v>60</v>
      </c>
      <c r="D488" s="125" t="s">
        <v>2466</v>
      </c>
      <c r="E488" s="124"/>
      <c r="F488" s="124"/>
      <c r="G488" s="124" t="s">
        <v>2467</v>
      </c>
      <c r="H488" s="124" t="s">
        <v>2183</v>
      </c>
      <c r="I488" s="124"/>
      <c r="J488" s="126">
        <v>34977098</v>
      </c>
      <c r="K488" s="127">
        <v>2021</v>
      </c>
      <c r="L488" s="124" t="s">
        <v>2468</v>
      </c>
      <c r="M488" s="124" t="s">
        <v>2453</v>
      </c>
      <c r="N488" s="124" t="s">
        <v>2469</v>
      </c>
    </row>
    <row r="489" spans="1:14" ht="157.5">
      <c r="A489" s="124" t="s">
        <v>2615</v>
      </c>
      <c r="B489" s="124"/>
      <c r="C489" s="124" t="s">
        <v>2334</v>
      </c>
      <c r="D489" s="125" t="s">
        <v>2616</v>
      </c>
      <c r="E489" s="124" t="s">
        <v>2617</v>
      </c>
      <c r="F489" s="124"/>
      <c r="G489" s="124" t="s">
        <v>2618</v>
      </c>
      <c r="H489" s="124" t="s">
        <v>2183</v>
      </c>
      <c r="I489" s="124"/>
      <c r="J489" s="126">
        <v>35501327</v>
      </c>
      <c r="K489" s="127">
        <v>2022</v>
      </c>
      <c r="L489" s="124" t="s">
        <v>2619</v>
      </c>
      <c r="M489" s="124" t="s">
        <v>2026</v>
      </c>
      <c r="N489" s="124" t="s">
        <v>2620</v>
      </c>
    </row>
    <row r="490" spans="1:14" ht="252">
      <c r="A490" s="124" t="s">
        <v>2810</v>
      </c>
      <c r="B490" s="124" t="s">
        <v>2811</v>
      </c>
      <c r="C490" s="124" t="s">
        <v>3</v>
      </c>
      <c r="D490" s="125" t="s">
        <v>2812</v>
      </c>
      <c r="E490" s="124" t="s">
        <v>2813</v>
      </c>
      <c r="F490" s="124" t="s">
        <v>2814</v>
      </c>
      <c r="G490" s="124" t="s">
        <v>2815</v>
      </c>
      <c r="H490" s="124" t="s">
        <v>1745</v>
      </c>
      <c r="I490" s="124"/>
      <c r="J490" s="126">
        <v>37097228</v>
      </c>
      <c r="K490" s="127">
        <v>2023</v>
      </c>
      <c r="L490" s="124" t="s">
        <v>2816</v>
      </c>
      <c r="M490" s="124" t="s">
        <v>2817</v>
      </c>
      <c r="N490" s="124" t="s">
        <v>2818</v>
      </c>
    </row>
    <row r="491" spans="1:14" ht="157.5">
      <c r="A491" s="124" t="s">
        <v>317</v>
      </c>
      <c r="B491" s="124"/>
      <c r="C491" s="124" t="s">
        <v>3</v>
      </c>
      <c r="D491" s="125" t="s">
        <v>1385</v>
      </c>
      <c r="E491" s="124" t="s">
        <v>295</v>
      </c>
      <c r="F491" s="124"/>
      <c r="G491" s="124" t="s">
        <v>1699</v>
      </c>
      <c r="H491" s="124"/>
      <c r="I491" s="124"/>
      <c r="J491" s="126">
        <v>22491923</v>
      </c>
      <c r="K491" s="127">
        <v>2012</v>
      </c>
      <c r="L491" s="124" t="s">
        <v>1009</v>
      </c>
      <c r="M491" s="124" t="s">
        <v>888</v>
      </c>
      <c r="N491" s="124" t="s">
        <v>271</v>
      </c>
    </row>
    <row r="492" spans="1:14" ht="252">
      <c r="A492" s="124" t="s">
        <v>1261</v>
      </c>
      <c r="B492" s="129"/>
      <c r="C492" s="124" t="s">
        <v>56</v>
      </c>
      <c r="D492" s="125" t="s">
        <v>1262</v>
      </c>
      <c r="E492" s="125" t="s">
        <v>79</v>
      </c>
      <c r="F492" s="124" t="s">
        <v>1167</v>
      </c>
      <c r="G492" s="125" t="s">
        <v>1661</v>
      </c>
      <c r="H492" s="124" t="s">
        <v>1750</v>
      </c>
      <c r="I492" s="125" t="s">
        <v>1263</v>
      </c>
      <c r="J492" s="126">
        <v>29547451</v>
      </c>
      <c r="K492" s="127">
        <v>2018</v>
      </c>
      <c r="L492" s="124" t="s">
        <v>1264</v>
      </c>
      <c r="M492" s="124" t="s">
        <v>1185</v>
      </c>
      <c r="N492" s="124" t="s">
        <v>1265</v>
      </c>
    </row>
    <row r="493" spans="1:14" ht="94.5">
      <c r="A493" s="124" t="s">
        <v>2361</v>
      </c>
      <c r="B493" s="124"/>
      <c r="C493" s="124" t="s">
        <v>3</v>
      </c>
      <c r="D493" s="125" t="s">
        <v>2362</v>
      </c>
      <c r="E493" s="124" t="s">
        <v>2117</v>
      </c>
      <c r="F493" s="124" t="s">
        <v>2363</v>
      </c>
      <c r="G493" s="124" t="s">
        <v>2364</v>
      </c>
      <c r="H493" s="124" t="s">
        <v>2183</v>
      </c>
      <c r="I493" s="124"/>
      <c r="J493" s="126">
        <v>34386641</v>
      </c>
      <c r="K493" s="127">
        <v>2021</v>
      </c>
      <c r="L493" s="124" t="s">
        <v>2365</v>
      </c>
      <c r="M493" s="124" t="s">
        <v>2044</v>
      </c>
      <c r="N493" s="124" t="s">
        <v>2366</v>
      </c>
    </row>
    <row r="494" spans="1:14" ht="157.5">
      <c r="A494" s="124" t="s">
        <v>1189</v>
      </c>
      <c r="B494" s="129"/>
      <c r="C494" s="124" t="s">
        <v>1190</v>
      </c>
      <c r="D494" s="125" t="s">
        <v>1188</v>
      </c>
      <c r="E494" s="124" t="s">
        <v>76</v>
      </c>
      <c r="F494" s="124" t="s">
        <v>1187</v>
      </c>
      <c r="G494" s="124"/>
      <c r="H494" s="124"/>
      <c r="I494" s="124"/>
      <c r="J494" s="126">
        <v>27579567</v>
      </c>
      <c r="K494" s="127">
        <v>2018</v>
      </c>
      <c r="L494" s="128" t="s">
        <v>1856</v>
      </c>
      <c r="M494" s="124" t="s">
        <v>1185</v>
      </c>
      <c r="N494" s="124" t="s">
        <v>1186</v>
      </c>
    </row>
    <row r="495" spans="1:14" ht="189">
      <c r="A495" s="124" t="s">
        <v>1348</v>
      </c>
      <c r="B495" s="124"/>
      <c r="C495" s="124" t="s">
        <v>9</v>
      </c>
      <c r="D495" s="125" t="s">
        <v>1351</v>
      </c>
      <c r="E495" s="124" t="s">
        <v>1350</v>
      </c>
      <c r="F495" s="124"/>
      <c r="G495" s="124" t="s">
        <v>1658</v>
      </c>
      <c r="H495" s="124" t="s">
        <v>1346</v>
      </c>
      <c r="I495" s="124" t="s">
        <v>1349</v>
      </c>
      <c r="J495" s="126">
        <v>30475787</v>
      </c>
      <c r="K495" s="127">
        <v>2018</v>
      </c>
      <c r="L495" s="124" t="s">
        <v>1404</v>
      </c>
      <c r="M495" s="124" t="s">
        <v>794</v>
      </c>
      <c r="N495" s="124" t="s">
        <v>1341</v>
      </c>
    </row>
    <row r="496" spans="1:14" ht="189">
      <c r="A496" s="124" t="s">
        <v>316</v>
      </c>
      <c r="B496" s="124"/>
      <c r="C496" s="124" t="s">
        <v>67</v>
      </c>
      <c r="D496" s="125" t="s">
        <v>1383</v>
      </c>
      <c r="E496" s="124" t="s">
        <v>298</v>
      </c>
      <c r="F496" s="124"/>
      <c r="G496" s="124" t="s">
        <v>1668</v>
      </c>
      <c r="H496" s="124"/>
      <c r="I496" s="124"/>
      <c r="J496" s="126">
        <v>25237163</v>
      </c>
      <c r="K496" s="127">
        <v>2014</v>
      </c>
      <c r="L496" s="124" t="s">
        <v>1000</v>
      </c>
      <c r="M496" s="124" t="s">
        <v>772</v>
      </c>
      <c r="N496" s="124" t="s">
        <v>269</v>
      </c>
    </row>
    <row r="497" spans="1:14" ht="126">
      <c r="A497" s="124" t="s">
        <v>2650</v>
      </c>
      <c r="B497" s="124"/>
      <c r="C497" s="124" t="s">
        <v>794</v>
      </c>
      <c r="D497" s="125" t="s">
        <v>2651</v>
      </c>
      <c r="E497" s="124"/>
      <c r="F497" s="124"/>
      <c r="G497" s="124" t="s">
        <v>2409</v>
      </c>
      <c r="H497" s="124" t="s">
        <v>2409</v>
      </c>
      <c r="I497" s="124"/>
      <c r="J497" s="126">
        <v>36539029</v>
      </c>
      <c r="K497" s="127">
        <v>2022</v>
      </c>
      <c r="L497" s="124" t="s">
        <v>2652</v>
      </c>
      <c r="M497" s="124" t="s">
        <v>1136</v>
      </c>
      <c r="N497" s="124" t="s">
        <v>2651</v>
      </c>
    </row>
    <row r="498" spans="1:14" ht="94.5">
      <c r="A498" s="124" t="s">
        <v>2681</v>
      </c>
      <c r="B498" s="124"/>
      <c r="C498" s="124" t="s">
        <v>3</v>
      </c>
      <c r="D498" s="125" t="s">
        <v>2682</v>
      </c>
      <c r="E498" s="124" t="s">
        <v>26</v>
      </c>
      <c r="F498" s="124" t="s">
        <v>26</v>
      </c>
      <c r="G498" s="124" t="s">
        <v>15</v>
      </c>
      <c r="H498" s="124" t="s">
        <v>2183</v>
      </c>
      <c r="I498" s="124"/>
      <c r="J498" s="126">
        <v>36396343</v>
      </c>
      <c r="K498" s="127">
        <v>2022</v>
      </c>
      <c r="L498" s="124" t="s">
        <v>2683</v>
      </c>
      <c r="M498" s="124" t="s">
        <v>1139</v>
      </c>
      <c r="N498" s="124" t="s">
        <v>2684</v>
      </c>
    </row>
    <row r="499" spans="1:14" ht="126">
      <c r="A499" s="124" t="s">
        <v>2782</v>
      </c>
      <c r="B499" s="124"/>
      <c r="C499" s="124" t="s">
        <v>794</v>
      </c>
      <c r="D499" s="125" t="s">
        <v>2780</v>
      </c>
      <c r="E499" s="124"/>
      <c r="F499" s="124"/>
      <c r="G499" s="124" t="s">
        <v>1701</v>
      </c>
      <c r="H499" s="124"/>
      <c r="I499" s="124"/>
      <c r="J499" s="126">
        <v>36539029</v>
      </c>
      <c r="K499" s="127">
        <v>2023</v>
      </c>
      <c r="L499" s="124" t="s">
        <v>2781</v>
      </c>
      <c r="M499" s="124" t="s">
        <v>2149</v>
      </c>
      <c r="N499" s="124" t="s">
        <v>2651</v>
      </c>
    </row>
    <row r="500" spans="1:14" ht="126">
      <c r="A500" s="124" t="s">
        <v>2102</v>
      </c>
      <c r="B500" s="124"/>
      <c r="C500" s="124" t="s">
        <v>3</v>
      </c>
      <c r="D500" s="125" t="s">
        <v>2103</v>
      </c>
      <c r="E500" s="124" t="s">
        <v>2079</v>
      </c>
      <c r="F500" s="124" t="s">
        <v>1232</v>
      </c>
      <c r="G500" s="124" t="s">
        <v>2104</v>
      </c>
      <c r="H500" s="124" t="s">
        <v>2105</v>
      </c>
      <c r="I500" s="124"/>
      <c r="J500" s="126">
        <v>32956228</v>
      </c>
      <c r="K500" s="127">
        <v>2020</v>
      </c>
      <c r="L500" s="124" t="s">
        <v>2106</v>
      </c>
      <c r="M500" s="124" t="s">
        <v>2107</v>
      </c>
      <c r="N500" s="124" t="s">
        <v>2108</v>
      </c>
    </row>
    <row r="501" spans="1:14" ht="220.5">
      <c r="A501" s="124" t="s">
        <v>728</v>
      </c>
      <c r="B501" s="124"/>
      <c r="C501" s="124" t="s">
        <v>3</v>
      </c>
      <c r="D501" s="125" t="s">
        <v>729</v>
      </c>
      <c r="E501" s="124" t="s">
        <v>727</v>
      </c>
      <c r="F501" s="124" t="s">
        <v>731</v>
      </c>
      <c r="G501" s="124" t="s">
        <v>1661</v>
      </c>
      <c r="H501" s="124"/>
      <c r="I501" s="124" t="s">
        <v>730</v>
      </c>
      <c r="J501" s="126">
        <v>28189482</v>
      </c>
      <c r="K501" s="127">
        <v>2017</v>
      </c>
      <c r="L501" s="124" t="s">
        <v>1001</v>
      </c>
      <c r="M501" s="124" t="s">
        <v>777</v>
      </c>
      <c r="N501" s="124" t="s">
        <v>726</v>
      </c>
    </row>
    <row r="502" spans="1:14" s="13" customFormat="1" ht="189">
      <c r="A502" s="124" t="s">
        <v>1256</v>
      </c>
      <c r="B502" s="124"/>
      <c r="C502" s="124" t="s">
        <v>9</v>
      </c>
      <c r="D502" s="125" t="s">
        <v>1258</v>
      </c>
      <c r="E502" s="125" t="s">
        <v>1257</v>
      </c>
      <c r="F502" s="125"/>
      <c r="G502" s="125" t="s">
        <v>1793</v>
      </c>
      <c r="H502" s="124" t="s">
        <v>1724</v>
      </c>
      <c r="I502" s="124"/>
      <c r="J502" s="126">
        <v>29489563</v>
      </c>
      <c r="K502" s="127">
        <v>2018</v>
      </c>
      <c r="L502" s="124" t="s">
        <v>1253</v>
      </c>
      <c r="M502" s="124" t="s">
        <v>1185</v>
      </c>
      <c r="N502" s="124" t="s">
        <v>1254</v>
      </c>
    </row>
    <row r="503" spans="1:14" s="13" customFormat="1" ht="94.5">
      <c r="A503" s="124" t="s">
        <v>1080</v>
      </c>
      <c r="B503" s="124"/>
      <c r="C503" s="124" t="s">
        <v>3</v>
      </c>
      <c r="D503" s="125" t="s">
        <v>1456</v>
      </c>
      <c r="E503" s="124" t="s">
        <v>1066</v>
      </c>
      <c r="F503" s="124"/>
      <c r="G503" s="124" t="s">
        <v>1658</v>
      </c>
      <c r="H503" s="124"/>
      <c r="I503" s="124"/>
      <c r="J503" s="126">
        <v>28419403</v>
      </c>
      <c r="K503" s="127">
        <v>2017</v>
      </c>
      <c r="L503" s="124" t="s">
        <v>1032</v>
      </c>
      <c r="M503" s="124" t="s">
        <v>870</v>
      </c>
      <c r="N503" s="124" t="s">
        <v>1033</v>
      </c>
    </row>
    <row r="504" spans="1:14" s="13" customFormat="1" ht="157.5">
      <c r="A504" s="124" t="s">
        <v>321</v>
      </c>
      <c r="B504" s="124"/>
      <c r="C504" s="124" t="s">
        <v>472</v>
      </c>
      <c r="D504" s="125" t="s">
        <v>473</v>
      </c>
      <c r="E504" s="124" t="s">
        <v>79</v>
      </c>
      <c r="F504" s="124"/>
      <c r="G504" s="124" t="s">
        <v>1</v>
      </c>
      <c r="H504" s="124"/>
      <c r="I504" s="124"/>
      <c r="J504" s="126">
        <v>17265801</v>
      </c>
      <c r="K504" s="127">
        <v>2006</v>
      </c>
      <c r="L504" s="124" t="s">
        <v>815</v>
      </c>
      <c r="M504" s="124" t="s">
        <v>814</v>
      </c>
      <c r="N504" s="124" t="s">
        <v>128</v>
      </c>
    </row>
    <row r="505" spans="1:14" s="13" customFormat="1" ht="189">
      <c r="A505" s="125" t="s">
        <v>655</v>
      </c>
      <c r="B505" s="124"/>
      <c r="C505" s="124" t="s">
        <v>9</v>
      </c>
      <c r="D505" s="125" t="s">
        <v>1453</v>
      </c>
      <c r="E505" s="124" t="s">
        <v>79</v>
      </c>
      <c r="F505" s="124"/>
      <c r="G505" s="124" t="s">
        <v>1787</v>
      </c>
      <c r="H505" s="124"/>
      <c r="I505" s="124"/>
      <c r="J505" s="126">
        <v>27958216</v>
      </c>
      <c r="K505" s="127">
        <v>2016</v>
      </c>
      <c r="L505" s="124" t="s">
        <v>992</v>
      </c>
      <c r="M505" s="124" t="s">
        <v>991</v>
      </c>
      <c r="N505" s="124" t="s">
        <v>656</v>
      </c>
    </row>
    <row r="506" spans="1:14" s="13" customFormat="1" ht="157.5">
      <c r="A506" s="125" t="s">
        <v>321</v>
      </c>
      <c r="B506" s="124"/>
      <c r="C506" s="124" t="s">
        <v>3</v>
      </c>
      <c r="D506" s="125" t="s">
        <v>2073</v>
      </c>
      <c r="E506" s="124" t="s">
        <v>2074</v>
      </c>
      <c r="F506" s="124"/>
      <c r="G506" s="124" t="s">
        <v>1668</v>
      </c>
      <c r="H506" s="124" t="s">
        <v>1346</v>
      </c>
      <c r="I506" s="124"/>
      <c r="J506" s="126">
        <v>33044593</v>
      </c>
      <c r="K506" s="127">
        <v>2020</v>
      </c>
      <c r="L506" s="124" t="s">
        <v>2075</v>
      </c>
      <c r="M506" s="124" t="s">
        <v>2051</v>
      </c>
      <c r="N506" s="124" t="s">
        <v>2076</v>
      </c>
    </row>
    <row r="507" spans="1:14" s="16" customFormat="1" ht="189">
      <c r="A507" s="124" t="s">
        <v>315</v>
      </c>
      <c r="B507" s="124"/>
      <c r="C507" s="124" t="s">
        <v>2542</v>
      </c>
      <c r="D507" s="125" t="s">
        <v>1334</v>
      </c>
      <c r="E507" s="124" t="s">
        <v>79</v>
      </c>
      <c r="F507" s="124"/>
      <c r="G507" s="124" t="s">
        <v>1670</v>
      </c>
      <c r="H507" s="124"/>
      <c r="I507" s="124"/>
      <c r="J507" s="126">
        <v>26985801</v>
      </c>
      <c r="K507" s="127">
        <v>2016</v>
      </c>
      <c r="L507" s="124" t="s">
        <v>1008</v>
      </c>
      <c r="M507" s="124" t="s">
        <v>870</v>
      </c>
      <c r="N507" s="124" t="s">
        <v>268</v>
      </c>
    </row>
    <row r="508" spans="1:14" s="16" customFormat="1" ht="189">
      <c r="A508" s="124" t="s">
        <v>1314</v>
      </c>
      <c r="B508" s="124"/>
      <c r="C508" s="124"/>
      <c r="D508" s="125" t="s">
        <v>1315</v>
      </c>
      <c r="E508" s="124"/>
      <c r="F508" s="124" t="s">
        <v>1700</v>
      </c>
      <c r="G508" s="124" t="s">
        <v>1694</v>
      </c>
      <c r="H508" s="124" t="s">
        <v>1751</v>
      </c>
      <c r="I508" s="124"/>
      <c r="J508" s="126">
        <v>30088405</v>
      </c>
      <c r="K508" s="127">
        <v>2017</v>
      </c>
      <c r="L508" s="124" t="s">
        <v>1316</v>
      </c>
      <c r="M508" s="124" t="s">
        <v>1310</v>
      </c>
      <c r="N508" s="124" t="s">
        <v>1317</v>
      </c>
    </row>
    <row r="509" spans="1:14" s="12" customFormat="1" ht="94.5">
      <c r="A509" s="124" t="s">
        <v>2628</v>
      </c>
      <c r="B509" s="129"/>
      <c r="C509" s="124" t="s">
        <v>3</v>
      </c>
      <c r="D509" s="125" t="s">
        <v>1636</v>
      </c>
      <c r="E509" s="125" t="s">
        <v>1637</v>
      </c>
      <c r="F509" s="125"/>
      <c r="G509" s="125" t="s">
        <v>1661</v>
      </c>
      <c r="H509" s="124"/>
      <c r="I509" s="124"/>
      <c r="J509" s="126">
        <v>31497224</v>
      </c>
      <c r="K509" s="127">
        <v>2019</v>
      </c>
      <c r="L509" s="124" t="s">
        <v>1638</v>
      </c>
      <c r="M509" s="124" t="s">
        <v>1639</v>
      </c>
      <c r="N509" s="124" t="s">
        <v>1640</v>
      </c>
    </row>
    <row r="510" spans="1:14" s="12" customFormat="1" ht="189">
      <c r="A510" s="124" t="s">
        <v>2629</v>
      </c>
      <c r="B510" s="129"/>
      <c r="C510" s="124" t="s">
        <v>3</v>
      </c>
      <c r="D510" s="125" t="s">
        <v>2630</v>
      </c>
      <c r="E510" s="125" t="s">
        <v>2631</v>
      </c>
      <c r="F510" s="125"/>
      <c r="G510" s="125" t="s">
        <v>2632</v>
      </c>
      <c r="H510" s="124" t="s">
        <v>2633</v>
      </c>
      <c r="I510" s="124"/>
      <c r="J510" s="126">
        <v>36588240</v>
      </c>
      <c r="K510" s="127">
        <v>2023</v>
      </c>
      <c r="L510" s="124" t="s">
        <v>2634</v>
      </c>
      <c r="M510" s="124" t="s">
        <v>2635</v>
      </c>
      <c r="N510" s="124" t="s">
        <v>2636</v>
      </c>
    </row>
    <row r="511" spans="1:14" ht="126">
      <c r="A511" s="124" t="s">
        <v>1566</v>
      </c>
      <c r="B511" s="124"/>
      <c r="C511" s="124" t="s">
        <v>1567</v>
      </c>
      <c r="D511" s="125" t="s">
        <v>1568</v>
      </c>
      <c r="E511" s="125" t="s">
        <v>1569</v>
      </c>
      <c r="F511" s="125" t="s">
        <v>1570</v>
      </c>
      <c r="G511" s="125" t="s">
        <v>1678</v>
      </c>
      <c r="H511" s="124"/>
      <c r="I511" s="124" t="s">
        <v>1857</v>
      </c>
      <c r="J511" s="126">
        <v>31213764</v>
      </c>
      <c r="K511" s="127">
        <v>2019</v>
      </c>
      <c r="L511" s="124" t="s">
        <v>1571</v>
      </c>
      <c r="M511" s="124" t="s">
        <v>837</v>
      </c>
      <c r="N511" s="124" t="s">
        <v>1572</v>
      </c>
    </row>
    <row r="512" spans="1:14" ht="31.5">
      <c r="A512" s="124"/>
      <c r="B512" s="124"/>
      <c r="C512" s="124"/>
      <c r="D512" s="125"/>
      <c r="E512" s="124"/>
      <c r="F512" s="124"/>
      <c r="G512" s="124"/>
      <c r="H512" s="124"/>
      <c r="I512" s="124"/>
      <c r="J512" s="127"/>
      <c r="K512" s="127"/>
      <c r="L512" s="124"/>
      <c r="M512" s="124"/>
      <c r="N512" s="124"/>
    </row>
    <row r="513" spans="1:14" s="9" customFormat="1" ht="31.5">
      <c r="A513" s="131" t="s">
        <v>528</v>
      </c>
      <c r="B513" s="132"/>
      <c r="C513" s="132"/>
      <c r="D513" s="133"/>
      <c r="E513" s="132"/>
      <c r="F513" s="132"/>
      <c r="G513" s="132"/>
      <c r="H513" s="132"/>
      <c r="I513" s="134"/>
      <c r="J513" s="135"/>
      <c r="K513" s="135"/>
      <c r="L513" s="132"/>
      <c r="M513" s="132"/>
      <c r="N513" s="132"/>
    </row>
    <row r="514" spans="1:14" ht="126">
      <c r="A514" s="136" t="s">
        <v>2576</v>
      </c>
      <c r="B514" s="137"/>
      <c r="C514" s="136" t="s">
        <v>794</v>
      </c>
      <c r="D514" s="138" t="s">
        <v>2577</v>
      </c>
      <c r="E514" s="136" t="s">
        <v>26</v>
      </c>
      <c r="F514" s="136" t="s">
        <v>26</v>
      </c>
      <c r="G514" s="136" t="s">
        <v>2578</v>
      </c>
      <c r="H514" s="136"/>
      <c r="I514" s="136"/>
      <c r="J514" s="139">
        <v>35847772</v>
      </c>
      <c r="K514" s="140">
        <v>2022</v>
      </c>
      <c r="L514" s="136" t="s">
        <v>2579</v>
      </c>
      <c r="M514" s="136" t="s">
        <v>2569</v>
      </c>
      <c r="N514" s="136" t="s">
        <v>2580</v>
      </c>
    </row>
    <row r="515" spans="1:14" ht="157.5">
      <c r="A515" s="136" t="s">
        <v>530</v>
      </c>
      <c r="B515" s="137"/>
      <c r="C515" s="136" t="s">
        <v>9</v>
      </c>
      <c r="D515" s="138" t="s">
        <v>443</v>
      </c>
      <c r="E515" s="136" t="s">
        <v>26</v>
      </c>
      <c r="F515" s="136" t="s">
        <v>442</v>
      </c>
      <c r="G515" s="136" t="s">
        <v>1881</v>
      </c>
      <c r="H515" s="136"/>
      <c r="I515" s="136"/>
      <c r="J515" s="139">
        <v>23271600</v>
      </c>
      <c r="K515" s="140">
        <v>2013</v>
      </c>
      <c r="L515" s="136" t="s">
        <v>1014</v>
      </c>
      <c r="M515" s="136" t="s">
        <v>1013</v>
      </c>
      <c r="N515" s="136" t="s">
        <v>129</v>
      </c>
    </row>
    <row r="516" spans="1:14" ht="220.5">
      <c r="A516" s="136" t="s">
        <v>1084</v>
      </c>
      <c r="B516" s="137"/>
      <c r="C516" s="136" t="s">
        <v>2515</v>
      </c>
      <c r="D516" s="138" t="s">
        <v>1882</v>
      </c>
      <c r="E516" s="136" t="s">
        <v>26</v>
      </c>
      <c r="F516" s="136" t="s">
        <v>26</v>
      </c>
      <c r="G516" s="136" t="s">
        <v>1</v>
      </c>
      <c r="H516" s="136"/>
      <c r="I516" s="136"/>
      <c r="J516" s="139">
        <v>26973867</v>
      </c>
      <c r="K516" s="140">
        <v>2015</v>
      </c>
      <c r="L516" s="136" t="s">
        <v>1081</v>
      </c>
      <c r="M516" s="136" t="s">
        <v>1082</v>
      </c>
      <c r="N516" s="136" t="s">
        <v>1083</v>
      </c>
    </row>
    <row r="517" spans="1:14" ht="220.5">
      <c r="A517" s="136" t="s">
        <v>1645</v>
      </c>
      <c r="B517" s="136"/>
      <c r="C517" s="136" t="s">
        <v>1362</v>
      </c>
      <c r="D517" s="138" t="s">
        <v>1405</v>
      </c>
      <c r="E517" s="136" t="s">
        <v>26</v>
      </c>
      <c r="F517" s="136" t="s">
        <v>26</v>
      </c>
      <c r="G517" s="136" t="s">
        <v>1701</v>
      </c>
      <c r="H517" s="136"/>
      <c r="I517" s="136"/>
      <c r="J517" s="139">
        <v>30010022</v>
      </c>
      <c r="K517" s="140">
        <v>2018</v>
      </c>
      <c r="L517" s="136" t="s">
        <v>1297</v>
      </c>
      <c r="M517" s="136" t="s">
        <v>1323</v>
      </c>
      <c r="N517" s="136" t="s">
        <v>1322</v>
      </c>
    </row>
    <row r="518" spans="1:14" ht="126">
      <c r="A518" s="136" t="s">
        <v>1972</v>
      </c>
      <c r="B518" s="137"/>
      <c r="C518" s="136"/>
      <c r="D518" s="138" t="s">
        <v>2289</v>
      </c>
      <c r="E518" s="136"/>
      <c r="F518" s="136" t="s">
        <v>26</v>
      </c>
      <c r="G518" s="136"/>
      <c r="H518" s="136"/>
      <c r="I518" s="136"/>
      <c r="J518" s="139">
        <v>33847997</v>
      </c>
      <c r="K518" s="140">
        <v>2021</v>
      </c>
      <c r="L518" s="136" t="s">
        <v>2290</v>
      </c>
      <c r="M518" s="136" t="s">
        <v>2291</v>
      </c>
      <c r="N518" s="136" t="s">
        <v>2292</v>
      </c>
    </row>
    <row r="519" spans="1:14" ht="157.5">
      <c r="A519" s="136" t="s">
        <v>1972</v>
      </c>
      <c r="B519" s="137"/>
      <c r="C519" s="136" t="s">
        <v>794</v>
      </c>
      <c r="D519" s="138" t="s">
        <v>2565</v>
      </c>
      <c r="E519" s="136" t="s">
        <v>26</v>
      </c>
      <c r="F519" s="136" t="s">
        <v>26</v>
      </c>
      <c r="G519" s="136" t="s">
        <v>2566</v>
      </c>
      <c r="H519" s="136"/>
      <c r="I519" s="136" t="s">
        <v>2567</v>
      </c>
      <c r="J519" s="139">
        <v>35733877</v>
      </c>
      <c r="K519" s="140">
        <v>2022</v>
      </c>
      <c r="L519" s="136" t="s">
        <v>2568</v>
      </c>
      <c r="M519" s="136" t="s">
        <v>2569</v>
      </c>
      <c r="N519" s="136" t="s">
        <v>2570</v>
      </c>
    </row>
    <row r="520" spans="1:14" ht="94.5">
      <c r="A520" s="136" t="s">
        <v>40</v>
      </c>
      <c r="B520" s="137"/>
      <c r="C520" s="136" t="s">
        <v>9</v>
      </c>
      <c r="D520" s="138" t="s">
        <v>26</v>
      </c>
      <c r="E520" s="136" t="s">
        <v>26</v>
      </c>
      <c r="F520" s="136" t="s">
        <v>26</v>
      </c>
      <c r="G520" s="136" t="s">
        <v>1791</v>
      </c>
      <c r="H520" s="136"/>
      <c r="I520" s="136"/>
      <c r="J520" s="139">
        <v>21057346</v>
      </c>
      <c r="K520" s="140">
        <v>2010</v>
      </c>
      <c r="L520" s="136" t="s">
        <v>1021</v>
      </c>
      <c r="M520" s="136" t="s">
        <v>787</v>
      </c>
      <c r="N520" s="136" t="s">
        <v>207</v>
      </c>
    </row>
    <row r="521" spans="1:14" s="2" customFormat="1" ht="220.5">
      <c r="A521" s="136" t="s">
        <v>2757</v>
      </c>
      <c r="B521" s="136"/>
      <c r="C521" s="136" t="s">
        <v>2543</v>
      </c>
      <c r="D521" s="138" t="s">
        <v>1198</v>
      </c>
      <c r="E521" s="141" t="s">
        <v>26</v>
      </c>
      <c r="F521" s="141" t="s">
        <v>26</v>
      </c>
      <c r="G521" s="136" t="s">
        <v>1847</v>
      </c>
      <c r="H521" s="136"/>
      <c r="I521" s="136"/>
      <c r="J521" s="139">
        <v>29181321</v>
      </c>
      <c r="K521" s="140">
        <v>2017</v>
      </c>
      <c r="L521" s="136" t="s">
        <v>1195</v>
      </c>
      <c r="M521" s="136" t="s">
        <v>1196</v>
      </c>
      <c r="N521" s="136" t="s">
        <v>1197</v>
      </c>
    </row>
    <row r="522" spans="1:14" s="2" customFormat="1" ht="220.5">
      <c r="A522" s="136" t="s">
        <v>1587</v>
      </c>
      <c r="B522" s="137"/>
      <c r="C522" s="136" t="s">
        <v>1367</v>
      </c>
      <c r="D522" s="138" t="s">
        <v>1366</v>
      </c>
      <c r="E522" s="136" t="s">
        <v>26</v>
      </c>
      <c r="F522" s="136" t="s">
        <v>26</v>
      </c>
      <c r="G522" s="136" t="s">
        <v>1</v>
      </c>
      <c r="H522" s="136"/>
      <c r="I522" s="136"/>
      <c r="J522" s="139">
        <v>30165239</v>
      </c>
      <c r="K522" s="140">
        <v>2018</v>
      </c>
      <c r="L522" s="136" t="s">
        <v>1325</v>
      </c>
      <c r="M522" s="136" t="s">
        <v>1323</v>
      </c>
      <c r="N522" s="136" t="s">
        <v>1324</v>
      </c>
    </row>
    <row r="523" spans="1:14" ht="63">
      <c r="A523" s="136" t="s">
        <v>1587</v>
      </c>
      <c r="B523" s="136"/>
      <c r="C523" s="136"/>
      <c r="D523" s="138" t="s">
        <v>1588</v>
      </c>
      <c r="E523" s="136" t="s">
        <v>26</v>
      </c>
      <c r="F523" s="136" t="s">
        <v>1589</v>
      </c>
      <c r="G523" s="136" t="s">
        <v>1701</v>
      </c>
      <c r="H523" s="136"/>
      <c r="I523" s="136"/>
      <c r="J523" s="139">
        <v>31164730</v>
      </c>
      <c r="K523" s="140">
        <v>2019</v>
      </c>
      <c r="L523" s="136" t="s">
        <v>1590</v>
      </c>
      <c r="M523" s="136" t="s">
        <v>855</v>
      </c>
      <c r="N523" s="136" t="s">
        <v>1591</v>
      </c>
    </row>
    <row r="524" spans="1:14" ht="126">
      <c r="A524" s="136" t="s">
        <v>1587</v>
      </c>
      <c r="B524" s="136"/>
      <c r="C524" s="136" t="s">
        <v>2017</v>
      </c>
      <c r="D524" s="138" t="s">
        <v>2018</v>
      </c>
      <c r="E524" s="141" t="s">
        <v>26</v>
      </c>
      <c r="F524" s="141" t="s">
        <v>26</v>
      </c>
      <c r="G524" s="136" t="s">
        <v>1684</v>
      </c>
      <c r="H524" s="136"/>
      <c r="I524" s="136"/>
      <c r="J524" s="139">
        <v>32609578</v>
      </c>
      <c r="K524" s="140">
        <v>2020</v>
      </c>
      <c r="L524" s="136" t="s">
        <v>2019</v>
      </c>
      <c r="M524" s="136" t="s">
        <v>2020</v>
      </c>
      <c r="N524" s="136" t="s">
        <v>2021</v>
      </c>
    </row>
    <row r="525" spans="1:14" ht="63">
      <c r="A525" s="136" t="s">
        <v>2758</v>
      </c>
      <c r="B525" s="136"/>
      <c r="C525" s="136" t="s">
        <v>2759</v>
      </c>
      <c r="D525" s="138" t="s">
        <v>2760</v>
      </c>
      <c r="E525" s="141" t="s">
        <v>26</v>
      </c>
      <c r="F525" s="141" t="s">
        <v>26</v>
      </c>
      <c r="G525" s="136" t="s">
        <v>2761</v>
      </c>
      <c r="H525" s="136"/>
      <c r="I525" s="136"/>
      <c r="J525" s="139">
        <v>36698659</v>
      </c>
      <c r="K525" s="140">
        <v>2023</v>
      </c>
      <c r="L525" s="136" t="s">
        <v>2762</v>
      </c>
      <c r="M525" s="136" t="s">
        <v>2301</v>
      </c>
      <c r="N525" s="136" t="s">
        <v>2763</v>
      </c>
    </row>
    <row r="526" spans="1:14" s="2" customFormat="1" ht="157.5">
      <c r="A526" s="136" t="s">
        <v>2865</v>
      </c>
      <c r="B526" s="137"/>
      <c r="C526" s="136"/>
      <c r="D526" s="181" t="s">
        <v>2866</v>
      </c>
      <c r="E526" s="141" t="s">
        <v>26</v>
      </c>
      <c r="F526" s="141" t="s">
        <v>26</v>
      </c>
      <c r="G526" s="136" t="s">
        <v>1701</v>
      </c>
      <c r="H526" s="136"/>
      <c r="I526" s="136"/>
      <c r="J526" s="139">
        <v>37510157</v>
      </c>
      <c r="K526" s="140">
        <v>2023</v>
      </c>
      <c r="L526" s="182" t="s">
        <v>2867</v>
      </c>
      <c r="M526" s="136" t="s">
        <v>2839</v>
      </c>
      <c r="N526" s="136" t="s">
        <v>2868</v>
      </c>
    </row>
    <row r="527" spans="1:14" s="2" customFormat="1" ht="220.5">
      <c r="A527" s="136" t="s">
        <v>2911</v>
      </c>
      <c r="B527" s="137"/>
      <c r="C527" s="136"/>
      <c r="D527" s="181" t="s">
        <v>2912</v>
      </c>
      <c r="E527" s="141" t="s">
        <v>26</v>
      </c>
      <c r="F527" s="141" t="s">
        <v>26</v>
      </c>
      <c r="G527" s="136" t="s">
        <v>2913</v>
      </c>
      <c r="H527" s="136"/>
      <c r="I527" s="136"/>
      <c r="J527" s="139">
        <v>37778667</v>
      </c>
      <c r="K527" s="140">
        <v>2023</v>
      </c>
      <c r="L527" s="182" t="s">
        <v>2914</v>
      </c>
      <c r="M527" s="136" t="s">
        <v>2235</v>
      </c>
      <c r="N527" s="136" t="s">
        <v>2915</v>
      </c>
    </row>
    <row r="528" spans="1:14" ht="126">
      <c r="A528" s="136" t="s">
        <v>2739</v>
      </c>
      <c r="B528" s="137"/>
      <c r="C528" s="136" t="s">
        <v>2040</v>
      </c>
      <c r="D528" s="138" t="s">
        <v>2740</v>
      </c>
      <c r="E528" s="136" t="s">
        <v>26</v>
      </c>
      <c r="F528" s="136"/>
      <c r="G528" s="136" t="s">
        <v>1684</v>
      </c>
      <c r="H528" s="136"/>
      <c r="I528" s="136"/>
      <c r="J528" s="139">
        <v>36079077</v>
      </c>
      <c r="K528" s="140">
        <v>2022</v>
      </c>
      <c r="L528" s="136" t="s">
        <v>2741</v>
      </c>
      <c r="M528" s="136" t="s">
        <v>2674</v>
      </c>
      <c r="N528" s="142" t="s">
        <v>2742</v>
      </c>
    </row>
    <row r="529" spans="1:14" ht="252">
      <c r="A529" s="136" t="s">
        <v>1241</v>
      </c>
      <c r="B529" s="137"/>
      <c r="C529" s="136" t="s">
        <v>1238</v>
      </c>
      <c r="D529" s="138" t="s">
        <v>1237</v>
      </c>
      <c r="E529" s="136" t="s">
        <v>26</v>
      </c>
      <c r="F529" s="136" t="s">
        <v>26</v>
      </c>
      <c r="G529" s="136" t="s">
        <v>1790</v>
      </c>
      <c r="H529" s="136"/>
      <c r="I529" s="136"/>
      <c r="J529" s="139">
        <v>29376234</v>
      </c>
      <c r="K529" s="140">
        <v>2018</v>
      </c>
      <c r="L529" s="136" t="s">
        <v>1235</v>
      </c>
      <c r="M529" s="136" t="s">
        <v>1236</v>
      </c>
      <c r="N529" s="142" t="s">
        <v>1234</v>
      </c>
    </row>
    <row r="530" spans="1:14" ht="252">
      <c r="A530" s="136" t="s">
        <v>598</v>
      </c>
      <c r="B530" s="136"/>
      <c r="C530" s="136" t="s">
        <v>56</v>
      </c>
      <c r="D530" s="138" t="s">
        <v>1457</v>
      </c>
      <c r="E530" s="141" t="s">
        <v>26</v>
      </c>
      <c r="F530" s="141" t="s">
        <v>26</v>
      </c>
      <c r="G530" s="136" t="s">
        <v>1702</v>
      </c>
      <c r="H530" s="136"/>
      <c r="I530" s="136"/>
      <c r="J530" s="139">
        <v>23733525</v>
      </c>
      <c r="K530" s="140">
        <v>2013</v>
      </c>
      <c r="L530" s="136" t="s">
        <v>1016</v>
      </c>
      <c r="M530" s="136" t="s">
        <v>1015</v>
      </c>
      <c r="N530" s="136" t="s">
        <v>112</v>
      </c>
    </row>
    <row r="531" spans="1:14" ht="220.5">
      <c r="A531" s="136" t="s">
        <v>598</v>
      </c>
      <c r="B531" s="137"/>
      <c r="C531" s="136" t="s">
        <v>56</v>
      </c>
      <c r="D531" s="138" t="s">
        <v>1458</v>
      </c>
      <c r="E531" s="136" t="s">
        <v>26</v>
      </c>
      <c r="F531" s="136" t="s">
        <v>26</v>
      </c>
      <c r="G531" s="136" t="s">
        <v>1701</v>
      </c>
      <c r="H531" s="136"/>
      <c r="I531" s="136"/>
      <c r="J531" s="139">
        <v>28791532</v>
      </c>
      <c r="K531" s="140">
        <v>2017</v>
      </c>
      <c r="L531" s="136" t="s">
        <v>809</v>
      </c>
      <c r="M531" s="136" t="s">
        <v>1015</v>
      </c>
      <c r="N531" s="142" t="s">
        <v>1099</v>
      </c>
    </row>
    <row r="532" spans="1:14" ht="126">
      <c r="A532" s="138" t="s">
        <v>688</v>
      </c>
      <c r="B532" s="138"/>
      <c r="C532" s="136" t="s">
        <v>56</v>
      </c>
      <c r="D532" s="138" t="s">
        <v>1459</v>
      </c>
      <c r="E532" s="138" t="s">
        <v>26</v>
      </c>
      <c r="F532" s="138" t="s">
        <v>26</v>
      </c>
      <c r="G532" s="138" t="s">
        <v>1674</v>
      </c>
      <c r="H532" s="138"/>
      <c r="I532" s="138"/>
      <c r="J532" s="143">
        <v>30281032</v>
      </c>
      <c r="K532" s="144">
        <v>2018</v>
      </c>
      <c r="L532" s="138" t="s">
        <v>1333</v>
      </c>
      <c r="M532" s="138"/>
      <c r="N532" s="138" t="s">
        <v>1332</v>
      </c>
    </row>
    <row r="533" spans="1:14" s="2" customFormat="1" ht="157.5">
      <c r="A533" s="136" t="s">
        <v>688</v>
      </c>
      <c r="B533" s="136"/>
      <c r="C533" s="136"/>
      <c r="D533" s="138" t="s">
        <v>1607</v>
      </c>
      <c r="E533" s="136" t="s">
        <v>26</v>
      </c>
      <c r="F533" s="136" t="s">
        <v>26</v>
      </c>
      <c r="G533" s="136" t="s">
        <v>1</v>
      </c>
      <c r="H533" s="136"/>
      <c r="I533" s="136"/>
      <c r="J533" s="139">
        <v>31188056</v>
      </c>
      <c r="K533" s="140">
        <v>2019</v>
      </c>
      <c r="L533" s="136" t="s">
        <v>1608</v>
      </c>
      <c r="M533" s="136" t="s">
        <v>1609</v>
      </c>
      <c r="N533" s="136" t="s">
        <v>1610</v>
      </c>
    </row>
    <row r="534" spans="1:14" ht="94.5">
      <c r="A534" s="136" t="s">
        <v>25</v>
      </c>
      <c r="B534" s="137"/>
      <c r="C534" s="136" t="s">
        <v>2514</v>
      </c>
      <c r="D534" s="138" t="s">
        <v>505</v>
      </c>
      <c r="E534" s="141" t="s">
        <v>26</v>
      </c>
      <c r="F534" s="136" t="s">
        <v>26</v>
      </c>
      <c r="G534" s="136" t="s">
        <v>1788</v>
      </c>
      <c r="H534" s="136"/>
      <c r="I534" s="136"/>
      <c r="J534" s="139">
        <v>27087829</v>
      </c>
      <c r="K534" s="140">
        <v>2015</v>
      </c>
      <c r="L534" s="136" t="s">
        <v>1018</v>
      </c>
      <c r="M534" s="136" t="s">
        <v>1017</v>
      </c>
      <c r="N534" s="136" t="s">
        <v>148</v>
      </c>
    </row>
    <row r="535" spans="1:14" ht="157.5">
      <c r="A535" s="136" t="s">
        <v>25</v>
      </c>
      <c r="B535" s="136"/>
      <c r="C535" s="136"/>
      <c r="D535" s="138" t="s">
        <v>665</v>
      </c>
      <c r="E535" s="136" t="s">
        <v>26</v>
      </c>
      <c r="F535" s="136" t="s">
        <v>26</v>
      </c>
      <c r="G535" s="136" t="s">
        <v>1684</v>
      </c>
      <c r="H535" s="136"/>
      <c r="I535" s="136"/>
      <c r="J535" s="139">
        <v>27916682</v>
      </c>
      <c r="K535" s="140">
        <v>2016</v>
      </c>
      <c r="L535" s="136" t="s">
        <v>1020</v>
      </c>
      <c r="M535" s="136" t="s">
        <v>1019</v>
      </c>
      <c r="N535" s="136" t="s">
        <v>664</v>
      </c>
    </row>
    <row r="536" spans="1:14" ht="157.5">
      <c r="A536" s="141" t="s">
        <v>25</v>
      </c>
      <c r="B536" s="141"/>
      <c r="C536" s="136" t="s">
        <v>27</v>
      </c>
      <c r="D536" s="145" t="s">
        <v>1266</v>
      </c>
      <c r="E536" s="141" t="s">
        <v>26</v>
      </c>
      <c r="F536" s="141" t="s">
        <v>26</v>
      </c>
      <c r="G536" s="141" t="s">
        <v>1703</v>
      </c>
      <c r="H536" s="141"/>
      <c r="I536" s="141"/>
      <c r="J536" s="146">
        <v>29140817</v>
      </c>
      <c r="K536" s="147">
        <v>2018</v>
      </c>
      <c r="L536" s="141" t="s">
        <v>1250</v>
      </c>
      <c r="M536" s="141" t="s">
        <v>1251</v>
      </c>
      <c r="N536" s="141" t="s">
        <v>1252</v>
      </c>
    </row>
    <row r="537" spans="1:14" ht="63">
      <c r="A537" s="141" t="s">
        <v>25</v>
      </c>
      <c r="B537" s="141"/>
      <c r="C537" s="136" t="s">
        <v>1247</v>
      </c>
      <c r="D537" s="145" t="s">
        <v>2390</v>
      </c>
      <c r="E537" s="141"/>
      <c r="F537" s="141" t="s">
        <v>26</v>
      </c>
      <c r="G537" s="141" t="s">
        <v>2391</v>
      </c>
      <c r="H537" s="141"/>
      <c r="I537" s="141"/>
      <c r="J537" s="146">
        <v>34242054</v>
      </c>
      <c r="K537" s="147">
        <v>2021</v>
      </c>
      <c r="L537" s="141" t="s">
        <v>2392</v>
      </c>
      <c r="M537" s="141" t="s">
        <v>2020</v>
      </c>
      <c r="N537" s="141" t="s">
        <v>2393</v>
      </c>
    </row>
    <row r="538" spans="1:14" ht="126">
      <c r="A538" s="141" t="s">
        <v>1129</v>
      </c>
      <c r="B538" s="141"/>
      <c r="C538" s="136" t="s">
        <v>2089</v>
      </c>
      <c r="D538" s="145" t="s">
        <v>2090</v>
      </c>
      <c r="E538" s="141"/>
      <c r="F538" s="141" t="s">
        <v>26</v>
      </c>
      <c r="G538" s="141" t="s">
        <v>2091</v>
      </c>
      <c r="H538" s="141"/>
      <c r="I538" s="141"/>
      <c r="J538" s="146">
        <v>32969283</v>
      </c>
      <c r="K538" s="147">
        <v>2020</v>
      </c>
      <c r="L538" s="141" t="s">
        <v>2092</v>
      </c>
      <c r="M538" s="141" t="s">
        <v>2093</v>
      </c>
      <c r="N538" s="141" t="s">
        <v>2094</v>
      </c>
    </row>
    <row r="539" spans="1:14" ht="220.5">
      <c r="A539" s="141" t="s">
        <v>2231</v>
      </c>
      <c r="B539" s="141"/>
      <c r="C539" s="136" t="s">
        <v>57</v>
      </c>
      <c r="D539" s="145" t="s">
        <v>2232</v>
      </c>
      <c r="E539" s="141"/>
      <c r="F539" s="141" t="s">
        <v>26</v>
      </c>
      <c r="G539" s="141" t="s">
        <v>2233</v>
      </c>
      <c r="H539" s="141"/>
      <c r="I539" s="141"/>
      <c r="J539" s="146">
        <v>34090882</v>
      </c>
      <c r="K539" s="147">
        <v>2021</v>
      </c>
      <c r="L539" s="141" t="s">
        <v>2234</v>
      </c>
      <c r="M539" s="141" t="s">
        <v>2235</v>
      </c>
      <c r="N539" s="141" t="s">
        <v>2236</v>
      </c>
    </row>
    <row r="540" spans="1:14" ht="283.5">
      <c r="A540" s="141" t="s">
        <v>1129</v>
      </c>
      <c r="B540" s="141"/>
      <c r="C540" s="136" t="s">
        <v>56</v>
      </c>
      <c r="D540" s="145" t="s">
        <v>2511</v>
      </c>
      <c r="E540" s="141"/>
      <c r="F540" s="141" t="s">
        <v>26</v>
      </c>
      <c r="G540" s="141"/>
      <c r="H540" s="141"/>
      <c r="I540" s="141"/>
      <c r="J540" s="146">
        <v>35114816</v>
      </c>
      <c r="K540" s="147">
        <v>2022</v>
      </c>
      <c r="L540" s="141" t="s">
        <v>2512</v>
      </c>
      <c r="M540" s="141" t="s">
        <v>1129</v>
      </c>
      <c r="N540" s="141" t="s">
        <v>2513</v>
      </c>
    </row>
    <row r="541" spans="1:14" ht="157.5">
      <c r="A541" s="141" t="s">
        <v>2719</v>
      </c>
      <c r="B541" s="141"/>
      <c r="C541" s="136" t="s">
        <v>2334</v>
      </c>
      <c r="D541" s="145" t="s">
        <v>2720</v>
      </c>
      <c r="E541" s="141" t="s">
        <v>26</v>
      </c>
      <c r="F541" s="141" t="s">
        <v>26</v>
      </c>
      <c r="G541" s="141" t="s">
        <v>2233</v>
      </c>
      <c r="H541" s="141"/>
      <c r="I541" s="141"/>
      <c r="J541" s="146">
        <v>36196693</v>
      </c>
      <c r="K541" s="147">
        <v>2022</v>
      </c>
      <c r="L541" s="141" t="s">
        <v>2721</v>
      </c>
      <c r="M541" s="141" t="s">
        <v>2722</v>
      </c>
      <c r="N541" s="141" t="s">
        <v>2723</v>
      </c>
    </row>
    <row r="542" spans="1:14" ht="283.5">
      <c r="A542" s="148" t="s">
        <v>1169</v>
      </c>
      <c r="B542" s="136"/>
      <c r="C542" s="136" t="s">
        <v>9</v>
      </c>
      <c r="D542" s="138" t="s">
        <v>1170</v>
      </c>
      <c r="E542" s="141" t="s">
        <v>26</v>
      </c>
      <c r="F542" s="136" t="s">
        <v>26</v>
      </c>
      <c r="G542" s="136" t="s">
        <v>1815</v>
      </c>
      <c r="H542" s="136"/>
      <c r="I542" s="136"/>
      <c r="J542" s="139">
        <v>29141905</v>
      </c>
      <c r="K542" s="140">
        <v>2018</v>
      </c>
      <c r="L542" s="136" t="s">
        <v>1154</v>
      </c>
      <c r="M542" s="136" t="s">
        <v>1139</v>
      </c>
      <c r="N542" s="136" t="s">
        <v>1153</v>
      </c>
    </row>
    <row r="543" spans="1:14" ht="126">
      <c r="A543" s="148" t="s">
        <v>1169</v>
      </c>
      <c r="B543" s="136"/>
      <c r="C543" s="136"/>
      <c r="D543" s="138" t="s">
        <v>2279</v>
      </c>
      <c r="E543" s="141"/>
      <c r="F543" s="136" t="s">
        <v>26</v>
      </c>
      <c r="G543" s="136" t="s">
        <v>2280</v>
      </c>
      <c r="H543" s="136" t="s">
        <v>2281</v>
      </c>
      <c r="I543" s="136"/>
      <c r="J543" s="139">
        <v>33980508</v>
      </c>
      <c r="K543" s="140">
        <v>2021</v>
      </c>
      <c r="L543" s="136" t="s">
        <v>2282</v>
      </c>
      <c r="M543" s="136" t="s">
        <v>2100</v>
      </c>
      <c r="N543" s="136" t="s">
        <v>2283</v>
      </c>
    </row>
    <row r="544" spans="1:14" ht="94.5">
      <c r="A544" s="148" t="s">
        <v>2692</v>
      </c>
      <c r="B544" s="136"/>
      <c r="C544" s="136"/>
      <c r="D544" s="138" t="s">
        <v>2693</v>
      </c>
      <c r="E544" s="141" t="s">
        <v>26</v>
      </c>
      <c r="F544" s="136" t="s">
        <v>26</v>
      </c>
      <c r="G544" s="136"/>
      <c r="H544" s="136"/>
      <c r="I544" s="136"/>
      <c r="J544" s="139">
        <v>36220331</v>
      </c>
      <c r="K544" s="140">
        <v>2022</v>
      </c>
      <c r="L544" s="136" t="s">
        <v>2694</v>
      </c>
      <c r="M544" s="136" t="s">
        <v>2695</v>
      </c>
      <c r="N544" s="136" t="s">
        <v>2696</v>
      </c>
    </row>
    <row r="545" spans="1:14" ht="189">
      <c r="A545" s="148" t="s">
        <v>312</v>
      </c>
      <c r="B545" s="136"/>
      <c r="C545" s="136" t="s">
        <v>794</v>
      </c>
      <c r="D545" s="138" t="s">
        <v>2775</v>
      </c>
      <c r="E545" s="141" t="s">
        <v>26</v>
      </c>
      <c r="F545" s="136" t="s">
        <v>26</v>
      </c>
      <c r="G545" s="136" t="s">
        <v>2776</v>
      </c>
      <c r="H545" s="136"/>
      <c r="I545" s="136"/>
      <c r="J545" s="139">
        <v>36832078</v>
      </c>
      <c r="K545" s="140">
        <v>2023</v>
      </c>
      <c r="L545" s="136" t="s">
        <v>2777</v>
      </c>
      <c r="M545" s="136" t="s">
        <v>2778</v>
      </c>
      <c r="N545" s="136" t="s">
        <v>2779</v>
      </c>
    </row>
    <row r="546" spans="1:14" ht="189">
      <c r="A546" s="148" t="s">
        <v>1927</v>
      </c>
      <c r="B546" s="136"/>
      <c r="C546" s="136"/>
      <c r="D546" s="138" t="s">
        <v>1928</v>
      </c>
      <c r="E546" s="141"/>
      <c r="F546" s="136" t="s">
        <v>1929</v>
      </c>
      <c r="G546" s="136" t="s">
        <v>1930</v>
      </c>
      <c r="H546" s="136"/>
      <c r="I546" s="136"/>
      <c r="J546" s="139">
        <v>32163545</v>
      </c>
      <c r="K546" s="140">
        <v>2020</v>
      </c>
      <c r="L546" s="136" t="s">
        <v>1931</v>
      </c>
      <c r="M546" s="136" t="s">
        <v>1932</v>
      </c>
      <c r="N546" s="136" t="s">
        <v>1933</v>
      </c>
    </row>
    <row r="547" spans="1:14" ht="189">
      <c r="A547" s="136" t="s">
        <v>1646</v>
      </c>
      <c r="B547" s="136" t="s">
        <v>719</v>
      </c>
      <c r="C547" s="136" t="s">
        <v>3</v>
      </c>
      <c r="D547" s="138" t="s">
        <v>1387</v>
      </c>
      <c r="E547" s="136" t="s">
        <v>26</v>
      </c>
      <c r="F547" s="136" t="s">
        <v>26</v>
      </c>
      <c r="G547" s="136" t="s">
        <v>1832</v>
      </c>
      <c r="H547" s="136"/>
      <c r="I547" s="136"/>
      <c r="J547" s="139">
        <v>28873135</v>
      </c>
      <c r="K547" s="140">
        <v>2017</v>
      </c>
      <c r="L547" s="136" t="s">
        <v>1149</v>
      </c>
      <c r="M547" s="136" t="s">
        <v>937</v>
      </c>
      <c r="N547" s="136" t="s">
        <v>1147</v>
      </c>
    </row>
    <row r="548" spans="1:14" s="2" customFormat="1" ht="126">
      <c r="A548" s="136" t="s">
        <v>2681</v>
      </c>
      <c r="B548" s="137"/>
      <c r="C548" s="136" t="s">
        <v>2109</v>
      </c>
      <c r="D548" s="138" t="s">
        <v>2710</v>
      </c>
      <c r="E548" s="141" t="s">
        <v>26</v>
      </c>
      <c r="F548" s="136" t="s">
        <v>26</v>
      </c>
      <c r="G548" s="136" t="s">
        <v>1684</v>
      </c>
      <c r="H548" s="136"/>
      <c r="I548" s="136"/>
      <c r="J548" s="139">
        <v>36233684</v>
      </c>
      <c r="K548" s="140">
        <v>2022</v>
      </c>
      <c r="L548" s="136" t="s">
        <v>2711</v>
      </c>
      <c r="M548" s="136" t="s">
        <v>2674</v>
      </c>
      <c r="N548" s="136" t="s">
        <v>2712</v>
      </c>
    </row>
    <row r="549" spans="1:14" ht="126">
      <c r="A549" s="136" t="s">
        <v>1512</v>
      </c>
      <c r="B549" s="137" t="s">
        <v>355</v>
      </c>
      <c r="C549" s="136"/>
      <c r="D549" s="138" t="s">
        <v>2293</v>
      </c>
      <c r="E549" s="141"/>
      <c r="F549" s="136" t="s">
        <v>26</v>
      </c>
      <c r="G549" s="136"/>
      <c r="H549" s="136" t="s">
        <v>1719</v>
      </c>
      <c r="I549" s="136"/>
      <c r="J549" s="139">
        <v>33783139</v>
      </c>
      <c r="K549" s="140">
        <v>2021</v>
      </c>
      <c r="L549" s="136" t="s">
        <v>2294</v>
      </c>
      <c r="M549" s="136" t="s">
        <v>2295</v>
      </c>
      <c r="N549" s="136" t="s">
        <v>2296</v>
      </c>
    </row>
    <row r="550" spans="1:14" ht="94.5">
      <c r="A550" s="136" t="s">
        <v>735</v>
      </c>
      <c r="B550" s="137"/>
      <c r="C550" s="136" t="s">
        <v>2515</v>
      </c>
      <c r="D550" s="138" t="s">
        <v>1386</v>
      </c>
      <c r="E550" s="141" t="s">
        <v>26</v>
      </c>
      <c r="F550" s="136" t="s">
        <v>26</v>
      </c>
      <c r="G550" s="136" t="s">
        <v>1848</v>
      </c>
      <c r="H550" s="136"/>
      <c r="I550" s="136"/>
      <c r="J550" s="139">
        <v>28355660</v>
      </c>
      <c r="K550" s="140">
        <v>2017</v>
      </c>
      <c r="L550" s="136" t="s">
        <v>1711</v>
      </c>
      <c r="M550" s="136" t="s">
        <v>1031</v>
      </c>
      <c r="N550" s="136" t="s">
        <v>736</v>
      </c>
    </row>
    <row r="551" spans="1:14" ht="94.5">
      <c r="A551" s="136" t="s">
        <v>732</v>
      </c>
      <c r="B551" s="137"/>
      <c r="C551" s="136" t="s">
        <v>2515</v>
      </c>
      <c r="D551" s="138" t="s">
        <v>733</v>
      </c>
      <c r="E551" s="141" t="s">
        <v>26</v>
      </c>
      <c r="F551" s="136" t="s">
        <v>26</v>
      </c>
      <c r="G551" s="136" t="s">
        <v>1849</v>
      </c>
      <c r="H551" s="136"/>
      <c r="I551" s="136"/>
      <c r="J551" s="139">
        <v>27995325</v>
      </c>
      <c r="K551" s="140">
        <v>2016</v>
      </c>
      <c r="L551" s="136" t="s">
        <v>1023</v>
      </c>
      <c r="M551" s="136" t="s">
        <v>1022</v>
      </c>
      <c r="N551" s="136" t="s">
        <v>734</v>
      </c>
    </row>
    <row r="552" spans="1:14" ht="94.5">
      <c r="A552" s="136" t="s">
        <v>1966</v>
      </c>
      <c r="B552" s="136"/>
      <c r="C552" s="136"/>
      <c r="D552" s="138" t="s">
        <v>1967</v>
      </c>
      <c r="E552" s="136"/>
      <c r="F552" s="136" t="s">
        <v>26</v>
      </c>
      <c r="G552" s="136" t="s">
        <v>1968</v>
      </c>
      <c r="H552" s="136"/>
      <c r="I552" s="136"/>
      <c r="J552" s="139">
        <v>32168003</v>
      </c>
      <c r="K552" s="140">
        <v>2020</v>
      </c>
      <c r="L552" s="136" t="s">
        <v>1969</v>
      </c>
      <c r="M552" s="136" t="s">
        <v>1970</v>
      </c>
      <c r="N552" s="136" t="s">
        <v>1971</v>
      </c>
    </row>
    <row r="553" spans="1:14" ht="63">
      <c r="A553" s="136" t="s">
        <v>1966</v>
      </c>
      <c r="B553" s="137"/>
      <c r="C553" s="136"/>
      <c r="D553" s="138" t="s">
        <v>2151</v>
      </c>
      <c r="E553" s="141" t="s">
        <v>26</v>
      </c>
      <c r="F553" s="136" t="s">
        <v>26</v>
      </c>
      <c r="G553" s="136"/>
      <c r="H553" s="136"/>
      <c r="I553" s="136"/>
      <c r="J553" s="139">
        <v>33257798</v>
      </c>
      <c r="K553" s="140">
        <v>2020</v>
      </c>
      <c r="L553" s="136" t="s">
        <v>2152</v>
      </c>
      <c r="M553" s="136" t="s">
        <v>2153</v>
      </c>
      <c r="N553" s="136" t="s">
        <v>2154</v>
      </c>
    </row>
    <row r="554" spans="1:14" ht="94.5">
      <c r="A554" s="136" t="s">
        <v>1966</v>
      </c>
      <c r="B554" s="136"/>
      <c r="C554" s="136"/>
      <c r="D554" s="138" t="s">
        <v>2155</v>
      </c>
      <c r="E554" s="136" t="s">
        <v>26</v>
      </c>
      <c r="F554" s="136" t="s">
        <v>26</v>
      </c>
      <c r="G554" s="136"/>
      <c r="H554" s="136"/>
      <c r="I554" s="136"/>
      <c r="J554" s="139">
        <v>33161127</v>
      </c>
      <c r="K554" s="140">
        <v>2020</v>
      </c>
      <c r="L554" s="136" t="s">
        <v>2156</v>
      </c>
      <c r="M554" s="136" t="s">
        <v>2157</v>
      </c>
      <c r="N554" s="136" t="s">
        <v>2155</v>
      </c>
    </row>
    <row r="555" spans="1:14" ht="252">
      <c r="A555" s="177" t="s">
        <v>2783</v>
      </c>
      <c r="B555" s="177" t="s">
        <v>2784</v>
      </c>
      <c r="C555" s="177"/>
      <c r="D555" s="178" t="s">
        <v>2785</v>
      </c>
      <c r="E555" s="177" t="s">
        <v>26</v>
      </c>
      <c r="F555" s="177" t="s">
        <v>26</v>
      </c>
      <c r="G555" s="177" t="s">
        <v>2786</v>
      </c>
      <c r="H555" s="177"/>
      <c r="I555" s="177"/>
      <c r="J555" s="179">
        <v>36972471</v>
      </c>
      <c r="K555" s="180">
        <v>2023</v>
      </c>
      <c r="L555" s="177" t="s">
        <v>2787</v>
      </c>
      <c r="M555" s="177" t="s">
        <v>2411</v>
      </c>
      <c r="N555" s="177" t="s">
        <v>2788</v>
      </c>
    </row>
    <row r="556" spans="1:14" ht="31.5">
      <c r="A556" s="177"/>
      <c r="B556" s="177"/>
      <c r="C556" s="177"/>
      <c r="D556" s="178"/>
      <c r="E556" s="177"/>
      <c r="F556" s="177"/>
      <c r="G556" s="177"/>
      <c r="H556" s="177"/>
      <c r="I556" s="177"/>
      <c r="J556" s="179"/>
      <c r="K556" s="180"/>
      <c r="L556" s="177"/>
      <c r="M556" s="177"/>
      <c r="N556" s="177"/>
    </row>
    <row r="557" spans="1:14" ht="31.5">
      <c r="A557" s="149" t="s">
        <v>529</v>
      </c>
      <c r="B557" s="150"/>
      <c r="C557" s="150"/>
      <c r="D557" s="151"/>
      <c r="E557" s="150"/>
      <c r="F557" s="150"/>
      <c r="G557" s="150"/>
      <c r="H557" s="150"/>
      <c r="I557" s="150"/>
      <c r="J557" s="152"/>
      <c r="K557" s="152"/>
      <c r="L557" s="150"/>
      <c r="M557" s="150"/>
      <c r="N557" s="150"/>
    </row>
    <row r="558" spans="1:14" ht="157.5">
      <c r="A558" s="153" t="s">
        <v>1357</v>
      </c>
      <c r="B558" s="154"/>
      <c r="C558" s="153" t="s">
        <v>9</v>
      </c>
      <c r="D558" s="155" t="s">
        <v>1358</v>
      </c>
      <c r="E558" s="153"/>
      <c r="F558" s="153" t="s">
        <v>766</v>
      </c>
      <c r="G558" s="153" t="s">
        <v>1832</v>
      </c>
      <c r="H558" s="153"/>
      <c r="I558" s="153"/>
      <c r="J558" s="156">
        <v>30338152</v>
      </c>
      <c r="K558" s="157">
        <v>2018</v>
      </c>
      <c r="L558" s="153" t="s">
        <v>1328</v>
      </c>
      <c r="M558" s="153" t="s">
        <v>779</v>
      </c>
      <c r="N558" s="153" t="s">
        <v>1329</v>
      </c>
    </row>
    <row r="559" spans="1:14" s="3" customFormat="1" ht="189">
      <c r="A559" s="158" t="s">
        <v>1538</v>
      </c>
      <c r="B559" s="158"/>
      <c r="C559" s="153" t="s">
        <v>10</v>
      </c>
      <c r="D559" s="155" t="s">
        <v>1539</v>
      </c>
      <c r="E559" s="153" t="s">
        <v>1537</v>
      </c>
      <c r="F559" s="153" t="s">
        <v>428</v>
      </c>
      <c r="G559" s="153" t="s">
        <v>1850</v>
      </c>
      <c r="H559" s="153"/>
      <c r="I559" s="153"/>
      <c r="J559" s="159">
        <v>31065405</v>
      </c>
      <c r="K559" s="160">
        <v>2019</v>
      </c>
      <c r="L559" s="153" t="s">
        <v>1535</v>
      </c>
      <c r="M559" s="153" t="s">
        <v>779</v>
      </c>
      <c r="N559" s="153" t="s">
        <v>1536</v>
      </c>
    </row>
    <row r="560" spans="1:14" s="3" customFormat="1" ht="220.5">
      <c r="A560" s="158" t="s">
        <v>1532</v>
      </c>
      <c r="B560" s="158"/>
      <c r="C560" s="153" t="s">
        <v>10</v>
      </c>
      <c r="D560" s="155" t="s">
        <v>1534</v>
      </c>
      <c r="E560" s="153" t="s">
        <v>1533</v>
      </c>
      <c r="F560" s="153" t="s">
        <v>428</v>
      </c>
      <c r="G560" s="153" t="s">
        <v>1816</v>
      </c>
      <c r="H560" s="153"/>
      <c r="I560" s="153" t="s">
        <v>1530</v>
      </c>
      <c r="J560" s="156">
        <v>30895942</v>
      </c>
      <c r="K560" s="157">
        <v>2019</v>
      </c>
      <c r="L560" s="153" t="s">
        <v>1528</v>
      </c>
      <c r="M560" s="153" t="s">
        <v>1527</v>
      </c>
      <c r="N560" s="153" t="s">
        <v>1529</v>
      </c>
    </row>
    <row r="561" spans="1:14" s="3" customFormat="1" ht="189">
      <c r="A561" s="161" t="s">
        <v>668</v>
      </c>
      <c r="B561" s="161"/>
      <c r="C561" s="161" t="s">
        <v>56</v>
      </c>
      <c r="D561" s="162" t="s">
        <v>1460</v>
      </c>
      <c r="E561" s="161" t="s">
        <v>667</v>
      </c>
      <c r="F561" s="161" t="s">
        <v>428</v>
      </c>
      <c r="G561" s="161" t="s">
        <v>1675</v>
      </c>
      <c r="H561" s="161"/>
      <c r="I561" s="161"/>
      <c r="J561" s="156">
        <v>28078170</v>
      </c>
      <c r="K561" s="163">
        <v>2016</v>
      </c>
      <c r="L561" s="161" t="s">
        <v>1027</v>
      </c>
      <c r="M561" s="161" t="s">
        <v>779</v>
      </c>
      <c r="N561" s="161" t="s">
        <v>666</v>
      </c>
    </row>
    <row r="562" spans="1:14" ht="126">
      <c r="A562" s="153" t="s">
        <v>1221</v>
      </c>
      <c r="B562" s="153"/>
      <c r="C562" s="153" t="s">
        <v>9</v>
      </c>
      <c r="D562" s="155" t="s">
        <v>1665</v>
      </c>
      <c r="E562" s="153" t="s">
        <v>1220</v>
      </c>
      <c r="F562" s="153"/>
      <c r="G562" s="153" t="s">
        <v>1658</v>
      </c>
      <c r="H562" s="153"/>
      <c r="I562" s="153"/>
      <c r="J562" s="159">
        <v>29338027</v>
      </c>
      <c r="K562" s="160">
        <v>2018</v>
      </c>
      <c r="L562" s="153" t="s">
        <v>1219</v>
      </c>
      <c r="M562" s="153" t="s">
        <v>789</v>
      </c>
      <c r="N562" s="153" t="s">
        <v>1218</v>
      </c>
    </row>
    <row r="563" spans="1:14" ht="157.5">
      <c r="A563" s="153" t="s">
        <v>688</v>
      </c>
      <c r="B563" s="153"/>
      <c r="C563" s="161" t="s">
        <v>56</v>
      </c>
      <c r="D563" s="155" t="s">
        <v>701</v>
      </c>
      <c r="E563" s="153" t="s">
        <v>700</v>
      </c>
      <c r="F563" s="153" t="s">
        <v>428</v>
      </c>
      <c r="G563" s="153" t="s">
        <v>1704</v>
      </c>
      <c r="H563" s="153"/>
      <c r="I563" s="153"/>
      <c r="J563" s="156">
        <v>28059209</v>
      </c>
      <c r="K563" s="157">
        <v>2016</v>
      </c>
      <c r="L563" s="153" t="s">
        <v>1030</v>
      </c>
      <c r="M563" s="153" t="s">
        <v>1029</v>
      </c>
      <c r="N563" s="153" t="s">
        <v>679</v>
      </c>
    </row>
    <row r="564" spans="1:14" ht="189">
      <c r="A564" s="155" t="s">
        <v>0</v>
      </c>
      <c r="B564" s="164"/>
      <c r="C564" s="153" t="s">
        <v>10</v>
      </c>
      <c r="D564" s="155" t="s">
        <v>427</v>
      </c>
      <c r="E564" s="153" t="s">
        <v>77</v>
      </c>
      <c r="F564" s="153" t="s">
        <v>428</v>
      </c>
      <c r="G564" s="153" t="s">
        <v>1791</v>
      </c>
      <c r="H564" s="153"/>
      <c r="I564" s="153"/>
      <c r="J564" s="156">
        <v>24298413</v>
      </c>
      <c r="K564" s="157">
        <v>2013</v>
      </c>
      <c r="L564" s="153" t="s">
        <v>1024</v>
      </c>
      <c r="M564" s="153" t="s">
        <v>779</v>
      </c>
      <c r="N564" s="153" t="s">
        <v>288</v>
      </c>
    </row>
    <row r="565" spans="1:14" ht="157.5">
      <c r="A565" s="153" t="s">
        <v>1129</v>
      </c>
      <c r="B565" s="165"/>
      <c r="C565" s="153" t="s">
        <v>56</v>
      </c>
      <c r="D565" s="155" t="s">
        <v>1399</v>
      </c>
      <c r="E565" s="153"/>
      <c r="F565" s="153" t="s">
        <v>1246</v>
      </c>
      <c r="G565" s="153" t="s">
        <v>1705</v>
      </c>
      <c r="H565" s="153"/>
      <c r="I565" s="153"/>
      <c r="J565" s="156">
        <v>29228086</v>
      </c>
      <c r="K565" s="157">
        <v>2018</v>
      </c>
      <c r="L565" s="153" t="s">
        <v>1242</v>
      </c>
      <c r="M565" s="153" t="s">
        <v>1243</v>
      </c>
      <c r="N565" s="153" t="s">
        <v>1244</v>
      </c>
    </row>
    <row r="566" spans="1:14" ht="252">
      <c r="A566" s="153" t="s">
        <v>1473</v>
      </c>
      <c r="B566" s="165"/>
      <c r="C566" s="153" t="s">
        <v>9</v>
      </c>
      <c r="D566" s="155" t="s">
        <v>1469</v>
      </c>
      <c r="E566" s="153"/>
      <c r="F566" s="153" t="s">
        <v>1470</v>
      </c>
      <c r="G566" s="153" t="s">
        <v>1852</v>
      </c>
      <c r="H566" s="153"/>
      <c r="I566" s="153"/>
      <c r="J566" s="156">
        <v>30775083</v>
      </c>
      <c r="K566" s="157">
        <v>2018</v>
      </c>
      <c r="L566" s="153" t="s">
        <v>1472</v>
      </c>
      <c r="M566" s="153" t="s">
        <v>779</v>
      </c>
      <c r="N566" s="153" t="s">
        <v>1471</v>
      </c>
    </row>
    <row r="567" spans="1:14" ht="189">
      <c r="A567" s="155" t="s">
        <v>1503</v>
      </c>
      <c r="B567" s="165"/>
      <c r="C567" s="153" t="s">
        <v>9</v>
      </c>
      <c r="D567" s="155" t="s">
        <v>1502</v>
      </c>
      <c r="E567" s="153"/>
      <c r="F567" s="153" t="s">
        <v>1470</v>
      </c>
      <c r="G567" s="153" t="s">
        <v>1851</v>
      </c>
      <c r="H567" s="153"/>
      <c r="I567" s="153"/>
      <c r="J567" s="156">
        <v>30556839</v>
      </c>
      <c r="K567" s="157">
        <v>2018</v>
      </c>
      <c r="L567" s="153" t="s">
        <v>1504</v>
      </c>
      <c r="M567" s="153" t="s">
        <v>785</v>
      </c>
      <c r="N567" s="153" t="s">
        <v>1501</v>
      </c>
    </row>
    <row r="568" spans="1:14" ht="252">
      <c r="A568" s="166" t="s">
        <v>1545</v>
      </c>
      <c r="B568" s="166"/>
      <c r="C568" s="167" t="s">
        <v>9</v>
      </c>
      <c r="D568" s="168" t="s">
        <v>1548</v>
      </c>
      <c r="E568" s="167" t="s">
        <v>1546</v>
      </c>
      <c r="F568" s="167" t="s">
        <v>1547</v>
      </c>
      <c r="G568" s="167" t="s">
        <v>1791</v>
      </c>
      <c r="H568" s="167"/>
      <c r="I568" s="153"/>
      <c r="J568" s="156">
        <v>30943290</v>
      </c>
      <c r="K568" s="157">
        <v>2019</v>
      </c>
      <c r="L568" s="167" t="s">
        <v>1544</v>
      </c>
      <c r="M568" s="167" t="s">
        <v>937</v>
      </c>
      <c r="N568" s="167" t="s">
        <v>1543</v>
      </c>
    </row>
    <row r="569" spans="1:14" ht="252">
      <c r="A569" s="153" t="s">
        <v>1074</v>
      </c>
      <c r="B569" s="165"/>
      <c r="C569" s="153" t="s">
        <v>3</v>
      </c>
      <c r="D569" s="155" t="s">
        <v>1075</v>
      </c>
      <c r="E569" s="153" t="s">
        <v>1071</v>
      </c>
      <c r="F569" s="153" t="s">
        <v>766</v>
      </c>
      <c r="G569" s="153" t="s">
        <v>1791</v>
      </c>
      <c r="H569" s="153"/>
      <c r="I569" s="169"/>
      <c r="J569" s="170">
        <v>28479850</v>
      </c>
      <c r="K569" s="171">
        <v>2017</v>
      </c>
      <c r="L569" s="153" t="s">
        <v>1060</v>
      </c>
      <c r="M569" s="153" t="s">
        <v>837</v>
      </c>
      <c r="N569" s="153" t="s">
        <v>1059</v>
      </c>
    </row>
    <row r="570" spans="1:14" ht="220.5">
      <c r="A570" s="153" t="s">
        <v>1106</v>
      </c>
      <c r="B570" s="165"/>
      <c r="C570" s="153" t="s">
        <v>9</v>
      </c>
      <c r="D570" s="155" t="s">
        <v>1101</v>
      </c>
      <c r="E570" s="153" t="s">
        <v>1105</v>
      </c>
      <c r="F570" s="153" t="s">
        <v>1107</v>
      </c>
      <c r="G570" s="153" t="s">
        <v>1668</v>
      </c>
      <c r="H570" s="153"/>
      <c r="I570" s="153"/>
      <c r="J570" s="156">
        <v>28791546</v>
      </c>
      <c r="K570" s="157">
        <v>2017</v>
      </c>
      <c r="L570" s="153" t="s">
        <v>1104</v>
      </c>
      <c r="M570" s="153" t="s">
        <v>1103</v>
      </c>
      <c r="N570" s="153" t="s">
        <v>1102</v>
      </c>
    </row>
    <row r="571" spans="1:14" ht="189">
      <c r="A571" s="153" t="s">
        <v>631</v>
      </c>
      <c r="B571" s="165"/>
      <c r="C571" s="153" t="s">
        <v>27</v>
      </c>
      <c r="D571" s="155" t="s">
        <v>516</v>
      </c>
      <c r="E571" s="153" t="s">
        <v>515</v>
      </c>
      <c r="F571" s="153" t="s">
        <v>428</v>
      </c>
      <c r="G571" s="153" t="s">
        <v>1791</v>
      </c>
      <c r="H571" s="153"/>
      <c r="I571" s="153"/>
      <c r="J571" s="156">
        <v>22427978</v>
      </c>
      <c r="K571" s="157">
        <v>2012</v>
      </c>
      <c r="L571" s="153" t="s">
        <v>1026</v>
      </c>
      <c r="M571" s="153" t="s">
        <v>789</v>
      </c>
      <c r="N571" s="153" t="s">
        <v>156</v>
      </c>
    </row>
    <row r="572" spans="1:14" ht="126">
      <c r="A572" s="153" t="s">
        <v>631</v>
      </c>
      <c r="B572" s="165"/>
      <c r="C572" s="153" t="s">
        <v>56</v>
      </c>
      <c r="D572" s="155" t="s">
        <v>455</v>
      </c>
      <c r="E572" s="153" t="s">
        <v>454</v>
      </c>
      <c r="F572" s="153" t="s">
        <v>428</v>
      </c>
      <c r="G572" s="153" t="s">
        <v>14</v>
      </c>
      <c r="H572" s="153"/>
      <c r="I572" s="172"/>
      <c r="J572" s="156">
        <v>24586959</v>
      </c>
      <c r="K572" s="157">
        <v>2014</v>
      </c>
      <c r="L572" s="172" t="s">
        <v>1025</v>
      </c>
      <c r="M572" s="153" t="s">
        <v>789</v>
      </c>
      <c r="N572" s="153" t="s">
        <v>116</v>
      </c>
    </row>
    <row r="573" spans="1:14" ht="126">
      <c r="A573" s="153" t="s">
        <v>631</v>
      </c>
      <c r="B573" s="165"/>
      <c r="C573" s="153" t="s">
        <v>10</v>
      </c>
      <c r="D573" s="155" t="s">
        <v>748</v>
      </c>
      <c r="E573" s="153" t="s">
        <v>697</v>
      </c>
      <c r="F573" s="161" t="s">
        <v>428</v>
      </c>
      <c r="G573" s="153" t="s">
        <v>1694</v>
      </c>
      <c r="H573" s="153" t="s">
        <v>401</v>
      </c>
      <c r="I573" s="153"/>
      <c r="J573" s="156">
        <v>27959968</v>
      </c>
      <c r="K573" s="157">
        <v>2016</v>
      </c>
      <c r="L573" s="153" t="s">
        <v>1028</v>
      </c>
      <c r="M573" s="153" t="s">
        <v>789</v>
      </c>
      <c r="N573" s="153" t="s">
        <v>677</v>
      </c>
    </row>
    <row r="574" spans="1:14" ht="126">
      <c r="A574" s="153" t="s">
        <v>631</v>
      </c>
      <c r="B574" s="172"/>
      <c r="C574" s="153" t="s">
        <v>56</v>
      </c>
      <c r="D574" s="155" t="s">
        <v>1078</v>
      </c>
      <c r="E574" s="153"/>
      <c r="F574" s="153" t="s">
        <v>1079</v>
      </c>
      <c r="G574" s="153" t="s">
        <v>1</v>
      </c>
      <c r="H574" s="153"/>
      <c r="I574" s="153"/>
      <c r="J574" s="156">
        <v>28522835</v>
      </c>
      <c r="K574" s="157">
        <v>2017</v>
      </c>
      <c r="L574" s="153" t="s">
        <v>1063</v>
      </c>
      <c r="M574" s="153" t="s">
        <v>817</v>
      </c>
      <c r="N574" s="153" t="s">
        <v>1064</v>
      </c>
    </row>
    <row r="575" spans="1:14" ht="157.5">
      <c r="A575" s="153" t="s">
        <v>631</v>
      </c>
      <c r="B575" s="165"/>
      <c r="C575" s="153" t="s">
        <v>1164</v>
      </c>
      <c r="D575" s="155" t="s">
        <v>1166</v>
      </c>
      <c r="E575" s="153" t="s">
        <v>1165</v>
      </c>
      <c r="F575" s="153" t="s">
        <v>1148</v>
      </c>
      <c r="G575" s="153" t="s">
        <v>1809</v>
      </c>
      <c r="H575" s="153"/>
      <c r="I575" s="173"/>
      <c r="J575" s="156">
        <v>28875064</v>
      </c>
      <c r="K575" s="157">
        <v>2017</v>
      </c>
      <c r="L575" s="153" t="s">
        <v>1146</v>
      </c>
      <c r="M575" s="153" t="s">
        <v>1108</v>
      </c>
      <c r="N575" s="153" t="s">
        <v>1175</v>
      </c>
    </row>
    <row r="576" spans="1:14" ht="252">
      <c r="A576" s="153" t="s">
        <v>631</v>
      </c>
      <c r="B576" s="165"/>
      <c r="C576" s="153" t="s">
        <v>9</v>
      </c>
      <c r="D576" s="155" t="s">
        <v>1302</v>
      </c>
      <c r="E576" s="153"/>
      <c r="F576" s="153" t="s">
        <v>1298</v>
      </c>
      <c r="G576" s="153" t="s">
        <v>1853</v>
      </c>
      <c r="H576" s="153"/>
      <c r="I576" s="153"/>
      <c r="J576" s="156">
        <v>30079406</v>
      </c>
      <c r="K576" s="157">
        <v>2017</v>
      </c>
      <c r="L576" s="153" t="s">
        <v>1299</v>
      </c>
      <c r="M576" s="153" t="s">
        <v>1300</v>
      </c>
      <c r="N576" s="153" t="s">
        <v>1301</v>
      </c>
    </row>
    <row r="577" spans="1:14" ht="315">
      <c r="A577" s="153" t="s">
        <v>1268</v>
      </c>
      <c r="B577" s="165"/>
      <c r="C577" s="153" t="s">
        <v>56</v>
      </c>
      <c r="D577" s="155" t="s">
        <v>1269</v>
      </c>
      <c r="E577" s="153" t="s">
        <v>1267</v>
      </c>
      <c r="F577" s="153" t="s">
        <v>1268</v>
      </c>
      <c r="G577" s="153" t="s">
        <v>1706</v>
      </c>
      <c r="H577" s="153"/>
      <c r="I577" s="153"/>
      <c r="J577" s="156">
        <v>29578964</v>
      </c>
      <c r="K577" s="157">
        <v>2018</v>
      </c>
      <c r="L577" s="153" t="s">
        <v>1461</v>
      </c>
      <c r="M577" s="153" t="s">
        <v>1270</v>
      </c>
      <c r="N577" s="153" t="s">
        <v>1271</v>
      </c>
    </row>
    <row r="578" spans="1:14" ht="189">
      <c r="A578" s="153" t="s">
        <v>1288</v>
      </c>
      <c r="B578" s="165"/>
      <c r="C578" s="153" t="s">
        <v>9</v>
      </c>
      <c r="D578" s="155" t="s">
        <v>1462</v>
      </c>
      <c r="E578" s="155"/>
      <c r="F578" s="153" t="s">
        <v>1289</v>
      </c>
      <c r="G578" s="155" t="s">
        <v>1832</v>
      </c>
      <c r="H578" s="153"/>
      <c r="I578" s="155"/>
      <c r="J578" s="156">
        <v>29946495</v>
      </c>
      <c r="K578" s="157">
        <v>2018</v>
      </c>
      <c r="L578" s="153" t="s">
        <v>1290</v>
      </c>
      <c r="M578" s="153" t="s">
        <v>1108</v>
      </c>
      <c r="N578" s="153" t="s">
        <v>1291</v>
      </c>
    </row>
    <row r="579" spans="1:14" ht="189">
      <c r="A579" s="153" t="s">
        <v>767</v>
      </c>
      <c r="B579" s="165"/>
      <c r="C579" s="153" t="s">
        <v>9</v>
      </c>
      <c r="D579" s="155" t="s">
        <v>768</v>
      </c>
      <c r="E579" s="153" t="s">
        <v>1392</v>
      </c>
      <c r="F579" s="153" t="s">
        <v>766</v>
      </c>
      <c r="G579" s="153" t="s">
        <v>1657</v>
      </c>
      <c r="H579" s="153"/>
      <c r="I579" s="153"/>
      <c r="J579" s="156">
        <v>17429482</v>
      </c>
      <c r="K579" s="157">
        <v>2007</v>
      </c>
      <c r="L579" s="153" t="s">
        <v>916</v>
      </c>
      <c r="M579" s="153" t="s">
        <v>917</v>
      </c>
      <c r="N579" s="153" t="s">
        <v>765</v>
      </c>
    </row>
    <row r="580" spans="1:14" ht="63">
      <c r="A580" s="153" t="s">
        <v>1512</v>
      </c>
      <c r="B580" s="165"/>
      <c r="C580" s="153"/>
      <c r="D580" s="155" t="s">
        <v>2637</v>
      </c>
      <c r="E580" s="153" t="s">
        <v>2638</v>
      </c>
      <c r="F580" s="153" t="s">
        <v>2638</v>
      </c>
      <c r="G580" s="153" t="s">
        <v>1701</v>
      </c>
      <c r="H580" s="153"/>
      <c r="I580" s="153"/>
      <c r="J580" s="156">
        <v>36481892</v>
      </c>
      <c r="K580" s="157">
        <v>2023</v>
      </c>
      <c r="L580" s="153" t="s">
        <v>2639</v>
      </c>
      <c r="M580" s="153" t="s">
        <v>2640</v>
      </c>
      <c r="N580" s="153" t="s">
        <v>2641</v>
      </c>
    </row>
    <row r="581" spans="1:14" ht="56.85" customHeight="1">
      <c r="A581" s="153" t="s">
        <v>1119</v>
      </c>
      <c r="B581" s="165"/>
      <c r="C581" s="153" t="s">
        <v>9</v>
      </c>
      <c r="D581" s="155" t="s">
        <v>1120</v>
      </c>
      <c r="E581" s="153" t="s">
        <v>1118</v>
      </c>
      <c r="F581" s="153" t="s">
        <v>1117</v>
      </c>
      <c r="G581" s="153" t="s">
        <v>1832</v>
      </c>
      <c r="H581" s="153"/>
      <c r="I581" s="153"/>
      <c r="J581" s="156">
        <v>28738413</v>
      </c>
      <c r="K581" s="157">
        <v>2017</v>
      </c>
      <c r="L581" s="153" t="s">
        <v>1121</v>
      </c>
      <c r="M581" s="153" t="s">
        <v>937</v>
      </c>
      <c r="N581" s="153" t="s">
        <v>1122</v>
      </c>
    </row>
    <row r="582" spans="1:14" ht="56.85" customHeight="1">
      <c r="A582" s="153" t="s">
        <v>1282</v>
      </c>
      <c r="B582" s="165"/>
      <c r="C582" s="153" t="s">
        <v>9</v>
      </c>
      <c r="D582" s="155" t="s">
        <v>1283</v>
      </c>
      <c r="E582" s="153" t="s">
        <v>1284</v>
      </c>
      <c r="F582" s="153" t="s">
        <v>766</v>
      </c>
      <c r="G582" s="153" t="s">
        <v>1</v>
      </c>
      <c r="H582" s="153"/>
      <c r="I582" s="153"/>
      <c r="J582" s="156">
        <v>29784939</v>
      </c>
      <c r="K582" s="157">
        <v>2018</v>
      </c>
      <c r="L582" s="153" t="s">
        <v>1285</v>
      </c>
      <c r="M582" s="153" t="s">
        <v>1286</v>
      </c>
      <c r="N582" s="153" t="s">
        <v>1287</v>
      </c>
    </row>
  </sheetData>
  <sheetProtection formatColumns="0" formatRows="0"/>
  <sortState ref="A539:N542">
    <sortCondition ref="K539:K542"/>
  </sortState>
  <mergeCells count="1">
    <mergeCell ref="A1:N1"/>
  </mergeCells>
  <hyperlinks>
    <hyperlink ref="J7" r:id="rId1" display="https://www.ncbi.nlm.nih.gov/pubmed/24985725" xr:uid="{00000000-0004-0000-0000-000000000000}"/>
    <hyperlink ref="J5" r:id="rId2" display="https://www.ncbi.nlm.nih.gov/pubmed/21883987" xr:uid="{00000000-0004-0000-0000-000001000000}"/>
    <hyperlink ref="J6" r:id="rId3" display="https://www.ncbi.nlm.nih.gov/pubmed/24290975" xr:uid="{00000000-0004-0000-0000-000002000000}"/>
    <hyperlink ref="J31" r:id="rId4" display="https://www.ncbi.nlm.nih.gov/pubmed/26200512" xr:uid="{00000000-0004-0000-0000-000003000000}"/>
    <hyperlink ref="J8" r:id="rId5" display="https://www.ncbi.nlm.nih.gov/pubmed/24907433" xr:uid="{00000000-0004-0000-0000-000004000000}"/>
    <hyperlink ref="J9" r:id="rId6" display="https://www.ncbi.nlm.nih.gov/pubmed/24688808" xr:uid="{00000000-0004-0000-0000-000005000000}"/>
    <hyperlink ref="J4" r:id="rId7" display="https://www.ncbi.nlm.nih.gov/pubmed/21117594" xr:uid="{00000000-0004-0000-0000-000006000000}"/>
    <hyperlink ref="J11" r:id="rId8" display="https://www.ncbi.nlm.nih.gov/pubmed/24761299" xr:uid="{00000000-0004-0000-0000-000007000000}"/>
    <hyperlink ref="J29" r:id="rId9" display="https://www.ncbi.nlm.nih.gov/pubmed/23696601" xr:uid="{00000000-0004-0000-0000-000008000000}"/>
    <hyperlink ref="J30" r:id="rId10" display="https://www.ncbi.nlm.nih.gov/pubmed/24135755" xr:uid="{00000000-0004-0000-0000-000009000000}"/>
    <hyperlink ref="J13" r:id="rId11" display="https://www.ncbi.nlm.nih.gov/pubmed/25014365" xr:uid="{00000000-0004-0000-0000-00000A000000}"/>
    <hyperlink ref="J14" r:id="rId12" display="https://www.ncbi.nlm.nih.gov/pubmed/24632778" xr:uid="{00000000-0004-0000-0000-00000B000000}"/>
    <hyperlink ref="J564" r:id="rId13" display="https://www.ncbi.nlm.nih.gov/pubmed/24298413" xr:uid="{00000000-0004-0000-0000-00000C000000}"/>
    <hyperlink ref="J12" r:id="rId14" display="https://www.ncbi.nlm.nih.gov/pubmed/24894394" xr:uid="{00000000-0004-0000-0000-00000D000000}"/>
    <hyperlink ref="J62" r:id="rId15" display="https://www.ncbi.nlm.nih.gov/pubmed/26517403" xr:uid="{00000000-0004-0000-0000-00000E000000}"/>
    <hyperlink ref="J53" r:id="rId16" display="https://www.ncbi.nlm.nih.gov/pubmed/23928676" xr:uid="{00000000-0004-0000-0000-00000F000000}"/>
    <hyperlink ref="J530" r:id="rId17" display="https://www.ncbi.nlm.nih.gov/pubmed/23733525" xr:uid="{00000000-0004-0000-0000-000010000000}"/>
    <hyperlink ref="J52" r:id="rId18" display="https://www.ncbi.nlm.nih.gov/pubmed/23492950" xr:uid="{00000000-0004-0000-0000-000011000000}"/>
    <hyperlink ref="J49" r:id="rId19" display="https://www.ncbi.nlm.nih.gov/pubmed/22039250" xr:uid="{00000000-0004-0000-0000-000012000000}"/>
    <hyperlink ref="J104" r:id="rId20" display="https://www.ncbi.nlm.nih.gov/pubmed/25336903" xr:uid="{00000000-0004-0000-0000-000013000000}"/>
    <hyperlink ref="J56" r:id="rId21" display="https://www.ncbi.nlm.nih.gov/pubmed/25212778" xr:uid="{00000000-0004-0000-0000-000014000000}"/>
    <hyperlink ref="J54" r:id="rId22" display="https://www.ncbi.nlm.nih.gov/pubmed/24425852" xr:uid="{00000000-0004-0000-0000-000015000000}"/>
    <hyperlink ref="J64" r:id="rId23" display="https://www.ncbi.nlm.nih.gov/pubmed/26803289" xr:uid="{00000000-0004-0000-0000-000016000000}"/>
    <hyperlink ref="J63" r:id="rId24" display="https://www.ncbi.nlm.nih.gov/pubmed/26738166" xr:uid="{00000000-0004-0000-0000-000017000000}"/>
    <hyperlink ref="J65" r:id="rId25" display="https://www.ncbi.nlm.nih.gov/pubmed/27057752" xr:uid="{00000000-0004-0000-0000-000018000000}"/>
    <hyperlink ref="J55" r:id="rId26" display="https://www.ncbi.nlm.nih.gov/pubmed/24925100" xr:uid="{00000000-0004-0000-0000-000019000000}"/>
    <hyperlink ref="J66" r:id="rId27" display="https://www.ncbi.nlm.nih.gov/pubmed/26963392" xr:uid="{00000000-0004-0000-0000-00001A000000}"/>
    <hyperlink ref="J57" r:id="rId28" display="https://www.ncbi.nlm.nih.gov/pubmed/24748028" xr:uid="{00000000-0004-0000-0000-00001B000000}"/>
    <hyperlink ref="J58" r:id="rId29" display="https://www.ncbi.nlm.nih.gov/pubmed/24688827" xr:uid="{00000000-0004-0000-0000-00001C000000}"/>
    <hyperlink ref="J51" r:id="rId30" display="https://www.ncbi.nlm.nih.gov/pubmed/22525131" xr:uid="{00000000-0004-0000-0000-00001D000000}"/>
    <hyperlink ref="J59" r:id="rId31" display="https://www.ncbi.nlm.nih.gov/pubmed/24894394" xr:uid="{00000000-0004-0000-0000-00001E000000}"/>
    <hyperlink ref="J48" r:id="rId32" display="https://www.ncbi.nlm.nih.gov/pubmed/17265801" xr:uid="{00000000-0004-0000-0000-00001F000000}"/>
    <hyperlink ref="J60" r:id="rId33" display="https://www.ncbi.nlm.nih.gov/pubmed/24761299" xr:uid="{00000000-0004-0000-0000-000020000000}"/>
    <hyperlink ref="J61" r:id="rId34" display="https://www.ncbi.nlm.nih.gov/pubmed/25414179" xr:uid="{00000000-0004-0000-0000-000021000000}"/>
    <hyperlink ref="J38" r:id="rId35" display="https://www.ncbi.nlm.nih.gov/pubmed/24761299" xr:uid="{00000000-0004-0000-0000-000022000000}"/>
    <hyperlink ref="J39" r:id="rId36" display="https://www.ncbi.nlm.nih.gov/pubmed/25414179" xr:uid="{00000000-0004-0000-0000-000023000000}"/>
    <hyperlink ref="J40" r:id="rId37" display="https://www.ncbi.nlm.nih.gov/pubmed/24894394" xr:uid="{00000000-0004-0000-0000-000024000000}"/>
    <hyperlink ref="J41" r:id="rId38" display="https://www.ncbi.nlm.nih.gov/pubmed/25414179" xr:uid="{00000000-0004-0000-0000-000025000000}"/>
    <hyperlink ref="J46" r:id="rId39" display="https://www.ncbi.nlm.nih.gov/pubmed/24761299" xr:uid="{00000000-0004-0000-0000-000026000000}"/>
    <hyperlink ref="J47" r:id="rId40" display="https://www.ncbi.nlm.nih.gov/pubmed/25414179" xr:uid="{00000000-0004-0000-0000-000027000000}"/>
    <hyperlink ref="J110" r:id="rId41" display="https://www.ncbi.nlm.nih.gov/pubmed/27065002" xr:uid="{00000000-0004-0000-0000-000028000000}"/>
    <hyperlink ref="J111" r:id="rId42" display="https://www.ncbi.nlm.nih.gov/pubmed/27009576" xr:uid="{00000000-0004-0000-0000-000029000000}"/>
    <hyperlink ref="J108" r:id="rId43" display="https://www.ncbi.nlm.nih.gov/pubmed/26192115" xr:uid="{00000000-0004-0000-0000-00002A000000}"/>
    <hyperlink ref="J112" r:id="rId44" display="https://www.ncbi.nlm.nih.gov/pubmed/27617182" xr:uid="{00000000-0004-0000-0000-00002B000000}"/>
    <hyperlink ref="J105" r:id="rId45" display="https://www.ncbi.nlm.nih.gov/pubmed/24761299" xr:uid="{00000000-0004-0000-0000-00002C000000}"/>
    <hyperlink ref="J106" r:id="rId46" display="https://www.ncbi.nlm.nih.gov/pubmed/25414179" xr:uid="{00000000-0004-0000-0000-00002D000000}"/>
    <hyperlink ref="J109" r:id="rId47" display="https://www.ncbi.nlm.nih.gov/pubmed/25997175" xr:uid="{00000000-0004-0000-0000-00002E000000}"/>
    <hyperlink ref="J245" r:id="rId48" display="https://www.ncbi.nlm.nih.gov/pubmed/23465268" xr:uid="{00000000-0004-0000-0000-00002F000000}"/>
    <hyperlink ref="J249" r:id="rId49" display="https://www.ncbi.nlm.nih.gov/pubmed/26418443" xr:uid="{00000000-0004-0000-0000-000030000000}"/>
    <hyperlink ref="J247" r:id="rId50" display="https://www.ncbi.nlm.nih.gov/pubmed/25587056" xr:uid="{00000000-0004-0000-0000-000031000000}"/>
    <hyperlink ref="J248" r:id="rId51" display="https://www.ncbi.nlm.nih.gov/pubmed/25284764" xr:uid="{00000000-0004-0000-0000-000032000000}"/>
    <hyperlink ref="J242" r:id="rId52" display="https://www.ncbi.nlm.nih.gov/pubmed/21642620" xr:uid="{00000000-0004-0000-0000-000033000000}"/>
    <hyperlink ref="J243" r:id="rId53" display="https://www.ncbi.nlm.nih.gov/pubmed/21839520" xr:uid="{00000000-0004-0000-0000-000034000000}"/>
    <hyperlink ref="J246" r:id="rId54" display="https://www.ncbi.nlm.nih.gov/pubmed/24894394" xr:uid="{00000000-0004-0000-0000-000035000000}"/>
    <hyperlink ref="J244" r:id="rId55" display="https://www.ncbi.nlm.nih.gov/pubmed/20809908" xr:uid="{00000000-0004-0000-0000-000036000000}"/>
    <hyperlink ref="J250" r:id="rId56" display="https://www.ncbi.nlm.nih.gov/pubmed/26166796" xr:uid="{00000000-0004-0000-0000-000037000000}"/>
    <hyperlink ref="J534" r:id="rId57" display="https://www.ncbi.nlm.nih.gov/pubmed/27087829" xr:uid="{00000000-0004-0000-0000-000038000000}"/>
    <hyperlink ref="J136" r:id="rId58" display="https://www.ncbi.nlm.nih.gov/pubmed/25909035" xr:uid="{00000000-0004-0000-0000-000039000000}"/>
    <hyperlink ref="J134" r:id="rId59" display="https://www.ncbi.nlm.nih.gov/pubmed/26426403" xr:uid="{00000000-0004-0000-0000-00003A000000}"/>
    <hyperlink ref="J135" r:id="rId60" display="https://www.ncbi.nlm.nih.gov/pubmed/26047040" xr:uid="{00000000-0004-0000-0000-00003B000000}"/>
    <hyperlink ref="J131" r:id="rId61" display="https://www.ncbi.nlm.nih.gov/pubmed/23847739" xr:uid="{00000000-0004-0000-0000-00003C000000}"/>
    <hyperlink ref="J138" r:id="rId62" display="https://www.ncbi.nlm.nih.gov/pubmed/27565227" xr:uid="{00000000-0004-0000-0000-00003D000000}"/>
    <hyperlink ref="J571" r:id="rId63" display="https://www.ncbi.nlm.nih.gov/pubmed/22427978" xr:uid="{00000000-0004-0000-0000-00003E000000}"/>
    <hyperlink ref="J163" r:id="rId64" display="https://www.ncbi.nlm.nih.gov/pubmed/18562844" xr:uid="{00000000-0004-0000-0000-00003F000000}"/>
    <hyperlink ref="J128" r:id="rId65" display="https://www.ncbi.nlm.nih.gov/pubmed/21293495" xr:uid="{00000000-0004-0000-0000-000040000000}"/>
    <hyperlink ref="J130" r:id="rId66" display="https://www.ncbi.nlm.nih.gov/pubmed/22669726" xr:uid="{00000000-0004-0000-0000-000041000000}"/>
    <hyperlink ref="J129" r:id="rId67" display="https://www.ncbi.nlm.nih.gov/pubmed/20956277" xr:uid="{00000000-0004-0000-0000-000042000000}"/>
    <hyperlink ref="J132" r:id="rId68" display="https://www.ncbi.nlm.nih.gov/pubmed/24894394" xr:uid="{00000000-0004-0000-0000-000043000000}"/>
    <hyperlink ref="J515" r:id="rId69" display="https://www.ncbi.nlm.nih.gov/pubmed/23271600" xr:uid="{00000000-0004-0000-0000-000044000000}"/>
    <hyperlink ref="J159" r:id="rId70" display="https://www.ncbi.nlm.nih.gov/pubmed/24894394" xr:uid="{00000000-0004-0000-0000-000045000000}"/>
    <hyperlink ref="J156" r:id="rId71" display="https://www.ncbi.nlm.nih.gov/pubmed/24894394" xr:uid="{00000000-0004-0000-0000-000046000000}"/>
    <hyperlink ref="J153" r:id="rId72" display="https://www.ncbi.nlm.nih.gov/pubmed/24894394" xr:uid="{00000000-0004-0000-0000-000047000000}"/>
    <hyperlink ref="J165" r:id="rId73" display="https://www.ncbi.nlm.nih.gov/pubmed/24894394" xr:uid="{00000000-0004-0000-0000-000048000000}"/>
    <hyperlink ref="J166" r:id="rId74" display="https://www.ncbi.nlm.nih.gov/pubmed/24894394" xr:uid="{00000000-0004-0000-0000-000049000000}"/>
    <hyperlink ref="J167" r:id="rId75" display="https://www.ncbi.nlm.nih.gov/pubmed/24894394" xr:uid="{00000000-0004-0000-0000-00004A000000}"/>
    <hyperlink ref="J151" r:id="rId76" display="https://www.ncbi.nlm.nih.gov/pubmed/24894394" xr:uid="{00000000-0004-0000-0000-00004B000000}"/>
    <hyperlink ref="J301" r:id="rId77" display="https://www.ncbi.nlm.nih.gov/pubmed/20953793" xr:uid="{00000000-0004-0000-0000-00004C000000}"/>
    <hyperlink ref="J300" r:id="rId78" display="https://www.ncbi.nlm.nih.gov/pubmed/18997096" xr:uid="{00000000-0004-0000-0000-00004D000000}"/>
    <hyperlink ref="J152" r:id="rId79" display="https://www.ncbi.nlm.nih.gov/pubmed/24369534" xr:uid="{00000000-0004-0000-0000-00004E000000}"/>
    <hyperlink ref="J176" r:id="rId80" display="https://www.ncbi.nlm.nih.gov/pubmed/24894394" xr:uid="{00000000-0004-0000-0000-00004F000000}"/>
    <hyperlink ref="J195" r:id="rId81" display="https://www.ncbi.nlm.nih.gov/pubmed/24894394" xr:uid="{00000000-0004-0000-0000-000050000000}"/>
    <hyperlink ref="J213" r:id="rId82" display="https://www.ncbi.nlm.nih.gov/pubmed/24894394" xr:uid="{00000000-0004-0000-0000-000051000000}"/>
    <hyperlink ref="J191" r:id="rId83" display="https://www.ncbi.nlm.nih.gov/pubmed/24894394" xr:uid="{00000000-0004-0000-0000-000052000000}"/>
    <hyperlink ref="J421" r:id="rId84" display="https://www.ncbi.nlm.nih.gov/pubmed/24894394" xr:uid="{00000000-0004-0000-0000-000053000000}"/>
    <hyperlink ref="J434" r:id="rId85" display="https://www.ncbi.nlm.nih.gov/pubmed/24894394" xr:uid="{00000000-0004-0000-0000-000054000000}"/>
    <hyperlink ref="J354" r:id="rId86" display="https://www.ncbi.nlm.nih.gov/pubmed/24894394" xr:uid="{00000000-0004-0000-0000-000055000000}"/>
    <hyperlink ref="J348" r:id="rId87" display="https://www.ncbi.nlm.nih.gov/pubmed/24894394" xr:uid="{00000000-0004-0000-0000-000056000000}"/>
    <hyperlink ref="J335" r:id="rId88" display="https://www.ncbi.nlm.nih.gov/pubmed/24894394" xr:uid="{00000000-0004-0000-0000-000058000000}"/>
    <hyperlink ref="J392" r:id="rId89" display="https://www.ncbi.nlm.nih.gov/pubmed/24894394" xr:uid="{00000000-0004-0000-0000-000059000000}"/>
    <hyperlink ref="J309" r:id="rId90" display="https://www.ncbi.nlm.nih.gov/pubmed/24894394" xr:uid="{00000000-0004-0000-0000-00005A000000}"/>
    <hyperlink ref="J371" r:id="rId91" display="https://www.ncbi.nlm.nih.gov/pubmed/24894394" xr:uid="{00000000-0004-0000-0000-00005B000000}"/>
    <hyperlink ref="J487" r:id="rId92" display="https://www.ncbi.nlm.nih.gov/pubmed/24894394" xr:uid="{00000000-0004-0000-0000-00005C000000}"/>
    <hyperlink ref="J481" r:id="rId93" display="https://www.ncbi.nlm.nih.gov/pubmed/24894394" xr:uid="{00000000-0004-0000-0000-00005D000000}"/>
    <hyperlink ref="J445" r:id="rId94" display="https://www.ncbi.nlm.nih.gov/pubmed/24894394" xr:uid="{00000000-0004-0000-0000-00005E000000}"/>
    <hyperlink ref="J168" r:id="rId95" display="https://www.ncbi.nlm.nih.gov/pubmed/24894394" xr:uid="{00000000-0004-0000-0000-00005F000000}"/>
    <hyperlink ref="J212" r:id="rId96" display="https://www.ncbi.nlm.nih.gov/pubmed/24894394" xr:uid="{00000000-0004-0000-0000-000060000000}"/>
    <hyperlink ref="J186" r:id="rId97" display="https://www.ncbi.nlm.nih.gov/pubmed/21833357" xr:uid="{00000000-0004-0000-0000-000061000000}"/>
    <hyperlink ref="J305" r:id="rId98" display="https://www.ncbi.nlm.nih.gov/pubmed/21833357" xr:uid="{00000000-0004-0000-0000-000062000000}"/>
    <hyperlink ref="J188" r:id="rId99" display="https://www.ncbi.nlm.nih.gov/pubmed/25923954" xr:uid="{00000000-0004-0000-0000-000063000000}"/>
    <hyperlink ref="J189" r:id="rId100" display="https://www.ncbi.nlm.nih.gov/pubmed/25081027" xr:uid="{00000000-0004-0000-0000-000064000000}"/>
    <hyperlink ref="J187" r:id="rId101" display="https://www.ncbi.nlm.nih.gov/pubmed/22105799" xr:uid="{00000000-0004-0000-0000-000065000000}"/>
    <hyperlink ref="J173" r:id="rId102" display="https://www.ncbi.nlm.nih.gov/pubmed/26213154" xr:uid="{00000000-0004-0000-0000-000066000000}"/>
    <hyperlink ref="J209" r:id="rId103" display="https://www.ncbi.nlm.nih.gov/pubmed/26735319" xr:uid="{00000000-0004-0000-0000-000067000000}"/>
    <hyperlink ref="J208" r:id="rId104" display="https://www.ncbi.nlm.nih.gov/pubmed/26189087" xr:uid="{00000000-0004-0000-0000-000068000000}"/>
    <hyperlink ref="J207" r:id="rId105" display="https://www.ncbi.nlm.nih.gov/pubmed/23676237" xr:uid="{00000000-0004-0000-0000-000069000000}"/>
    <hyperlink ref="J178" r:id="rId106" display="https://www.ncbi.nlm.nih.gov/pubmed/26344727" xr:uid="{00000000-0004-0000-0000-00006A000000}"/>
    <hyperlink ref="J175" r:id="rId107" display="https://www.ncbi.nlm.nih.gov/pubmed/25423637" xr:uid="{00000000-0004-0000-0000-00006B000000}"/>
    <hyperlink ref="J174" r:id="rId108" display="https://www.ncbi.nlm.nih.gov/pubmed/23615345" xr:uid="{00000000-0004-0000-0000-00006C000000}"/>
    <hyperlink ref="J177" r:id="rId109" display="https://www.ncbi.nlm.nih.gov/pubmed/25659196" xr:uid="{00000000-0004-0000-0000-00006D000000}"/>
    <hyperlink ref="J182" r:id="rId110" display="https://www.ncbi.nlm.nih.gov/pubmed/23949236" xr:uid="{00000000-0004-0000-0000-00006E000000}"/>
    <hyperlink ref="J183" r:id="rId111" display="https://www.ncbi.nlm.nih.gov/pubmed/24392917" xr:uid="{00000000-0004-0000-0000-00006F000000}"/>
    <hyperlink ref="J184" r:id="rId112" display="https://www.ncbi.nlm.nih.gov/pubmed/25284764" xr:uid="{00000000-0004-0000-0000-000070000000}"/>
    <hyperlink ref="J205" r:id="rId113" display="https://www.ncbi.nlm.nih.gov/pubmed/24576889" xr:uid="{00000000-0004-0000-0000-000071000000}"/>
    <hyperlink ref="J202" r:id="rId114" display="https://www.ncbi.nlm.nih.gov/pubmed/26148637" xr:uid="{00000000-0004-0000-0000-000072000000}"/>
    <hyperlink ref="J204" r:id="rId115" display="https://www.ncbi.nlm.nih.gov/pubmed/26244973" xr:uid="{00000000-0004-0000-0000-000073000000}"/>
    <hyperlink ref="J199" r:id="rId116" display="https://www.ncbi.nlm.nih.gov/pubmed/26622144" xr:uid="{00000000-0004-0000-0000-000074000000}"/>
    <hyperlink ref="J261" r:id="rId117" display="https://www.ncbi.nlm.nih.gov/pubmed/17591900" xr:uid="{00000000-0004-0000-0000-000075000000}"/>
    <hyperlink ref="J271" r:id="rId118" display="https://www.ncbi.nlm.nih.gov/pubmed/27145477" xr:uid="{00000000-0004-0000-0000-000076000000}"/>
    <hyperlink ref="J270" r:id="rId119" display="https://www.ncbi.nlm.nih.gov/pubmed/25515570" xr:uid="{00000000-0004-0000-0000-000077000000}"/>
    <hyperlink ref="J264" r:id="rId120" display="https://www.ncbi.nlm.nih.gov/pubmed/24260224" xr:uid="{00000000-0004-0000-0000-000078000000}"/>
    <hyperlink ref="J307" r:id="rId121" display="https://www.ncbi.nlm.nih.gov/pubmed/24049715" xr:uid="{00000000-0004-0000-0000-000079000000}"/>
    <hyperlink ref="J370" r:id="rId122" display="https://www.ncbi.nlm.nih.gov/pubmed/23221069" xr:uid="{00000000-0004-0000-0000-00007A000000}"/>
    <hyperlink ref="J265" r:id="rId123" display="https://www.ncbi.nlm.nih.gov/pubmed/24319334" xr:uid="{00000000-0004-0000-0000-00007B000000}"/>
    <hyperlink ref="J299" r:id="rId124" display="https://www.ncbi.nlm.nih.gov/pubmed/27145477" xr:uid="{00000000-0004-0000-0000-00007E000000}"/>
    <hyperlink ref="J233" r:id="rId125" display="https://www.ncbi.nlm.nih.gov/pubmed/24505207" xr:uid="{00000000-0004-0000-0000-00007F000000}"/>
    <hyperlink ref="J234" r:id="rId126" display="https://www.ncbi.nlm.nih.gov/pubmed/25284764" xr:uid="{00000000-0004-0000-0000-000080000000}"/>
    <hyperlink ref="J235" r:id="rId127" display="https://www.ncbi.nlm.nih.gov/pubmed/25989823" xr:uid="{00000000-0004-0000-0000-000081000000}"/>
    <hyperlink ref="J232" r:id="rId128" display="https://www.ncbi.nlm.nih.gov/pubmed/20126479" xr:uid="{00000000-0004-0000-0000-000082000000}"/>
    <hyperlink ref="J368" r:id="rId129" display="https://www.ncbi.nlm.nih.gov/pubmed/18991039" xr:uid="{00000000-0004-0000-0000-000083000000}"/>
    <hyperlink ref="J420" r:id="rId130" display="https://www.ncbi.nlm.nih.gov/pubmed/21296825" xr:uid="{00000000-0004-0000-0000-000084000000}"/>
    <hyperlink ref="J424" r:id="rId131" display="https://www.ncbi.nlm.nih.gov/pubmed/26981328" xr:uid="{00000000-0004-0000-0000-000085000000}"/>
    <hyperlink ref="J422" r:id="rId132" display="https://www.ncbi.nlm.nih.gov/pubmed/26247787" xr:uid="{00000000-0004-0000-0000-000086000000}"/>
    <hyperlink ref="J423" r:id="rId133" display="https://www.ncbi.nlm.nih.gov/pubmed/25707054" xr:uid="{00000000-0004-0000-0000-000087000000}"/>
    <hyperlink ref="J428" r:id="rId134" display="https://www.ncbi.nlm.nih.gov/pubmed/26110599" xr:uid="{00000000-0004-0000-0000-000088000000}"/>
    <hyperlink ref="J327" r:id="rId135" display="https://www.ncbi.nlm.nih.gov/pubmed/24845642" xr:uid="{00000000-0004-0000-0000-000089000000}"/>
    <hyperlink ref="J520" r:id="rId136" display="https://www.ncbi.nlm.nih.gov/pubmed/21057346" xr:uid="{00000000-0004-0000-0000-00008A000000}"/>
    <hyperlink ref="J325" r:id="rId137" display="https://www.ncbi.nlm.nih.gov/pubmed/18625935" xr:uid="{00000000-0004-0000-0000-00008B000000}"/>
    <hyperlink ref="J435" r:id="rId138" display="https://www.ncbi.nlm.nih.gov/pubmed/25796216" xr:uid="{00000000-0004-0000-0000-00008C000000}"/>
    <hyperlink ref="J436" r:id="rId139" display="https://www.ncbi.nlm.nih.gov/pubmed/26356828" xr:uid="{00000000-0004-0000-0000-00008D000000}"/>
    <hyperlink ref="J433" r:id="rId140" display="https://www.ncbi.nlm.nih.gov/pubmed/22110067" xr:uid="{00000000-0004-0000-0000-00008E000000}"/>
    <hyperlink ref="J353" r:id="rId141" display="https://www.ncbi.nlm.nih.gov/pubmed/25190651" xr:uid="{00000000-0004-0000-0000-00008F000000}"/>
    <hyperlink ref="J351" r:id="rId142" display="https://www.ncbi.nlm.nih.gov/pubmed/23299470" xr:uid="{00000000-0004-0000-0000-000090000000}"/>
    <hyperlink ref="J352" r:id="rId143" display="https://www.ncbi.nlm.nih.gov/pubmed/23908179" xr:uid="{00000000-0004-0000-0000-000091000000}"/>
    <hyperlink ref="J338" r:id="rId144" display="https://www.ncbi.nlm.nih.gov/pubmed/26915747" xr:uid="{00000000-0004-0000-0000-000092000000}"/>
    <hyperlink ref="J339" r:id="rId145" display="https://www.ncbi.nlm.nih.gov/pubmed/26521715" xr:uid="{00000000-0004-0000-0000-000093000000}"/>
    <hyperlink ref="J337" r:id="rId146" display="https://www.ncbi.nlm.nih.gov/pubmed/25276414" xr:uid="{00000000-0004-0000-0000-000094000000}"/>
    <hyperlink ref="J343" r:id="rId147" display="https://www.ncbi.nlm.nih.gov/pubmed/24067079" xr:uid="{00000000-0004-0000-0000-000095000000}"/>
    <hyperlink ref="J344" r:id="rId148" display="https://www.ncbi.nlm.nih.gov/pubmed/23469117" xr:uid="{00000000-0004-0000-0000-000096000000}"/>
    <hyperlink ref="J342" r:id="rId149" display="https://www.ncbi.nlm.nih.gov/pubmed/20638402" xr:uid="{00000000-0004-0000-0000-000097000000}"/>
    <hyperlink ref="J345" r:id="rId150" display="https://www.ncbi.nlm.nih.gov/pubmed/26166796" xr:uid="{00000000-0004-0000-0000-000098000000}"/>
    <hyperlink ref="J412" r:id="rId151" display="https://www.ncbi.nlm.nih.gov/pubmed/23337435" xr:uid="{00000000-0004-0000-0000-000099000000}"/>
    <hyperlink ref="J411" r:id="rId152" display="https://www.ncbi.nlm.nih.gov/pubmed/23139274" xr:uid="{00000000-0004-0000-0000-00009A000000}"/>
    <hyperlink ref="J409" r:id="rId153" display="https://www.ncbi.nlm.nih.gov/pubmed/20854834" xr:uid="{00000000-0004-0000-0000-00009B000000}"/>
    <hyperlink ref="J407" r:id="rId154" display="https://www.ncbi.nlm.nih.gov/pubmed/16936137" xr:uid="{00000000-0004-0000-0000-00009C000000}"/>
    <hyperlink ref="J418" r:id="rId155" display="https://www.ncbi.nlm.nih.gov/pubmed/17429491" xr:uid="{00000000-0004-0000-0000-00009D000000}"/>
    <hyperlink ref="J406" r:id="rId156" display="https://www.ncbi.nlm.nih.gov/pubmed/15148406" xr:uid="{00000000-0004-0000-0000-00009E000000}"/>
    <hyperlink ref="J408" r:id="rId157" display="https://www.ncbi.nlm.nih.gov/pubmed/19934058" xr:uid="{00000000-0004-0000-0000-00009F000000}"/>
    <hyperlink ref="J384" r:id="rId158" display="https://www.ncbi.nlm.nih.gov/pubmed/24246574" xr:uid="{00000000-0004-0000-0000-0000A0000000}"/>
    <hyperlink ref="J336" r:id="rId159" display="https://www.ncbi.nlm.nih.gov/pubmed/27467379" xr:uid="{00000000-0004-0000-0000-0000A1000000}"/>
    <hyperlink ref="J334" r:id="rId160" display="https://www.ncbi.nlm.nih.gov/pubmed/23765342" xr:uid="{00000000-0004-0000-0000-0000A2000000}"/>
    <hyperlink ref="J396" r:id="rId161" display="https://www.ncbi.nlm.nih.gov/pubmed/26544792" xr:uid="{00000000-0004-0000-0000-0000A3000000}"/>
    <hyperlink ref="J397" r:id="rId162" display="https://www.ncbi.nlm.nih.gov/pubmed/25908487" xr:uid="{00000000-0004-0000-0000-0000A4000000}"/>
    <hyperlink ref="J395" r:id="rId163" display="https://www.ncbi.nlm.nih.gov/pubmed/23696695" xr:uid="{00000000-0004-0000-0000-0000A5000000}"/>
    <hyperlink ref="J394" r:id="rId164" display="https://www.ncbi.nlm.nih.gov/pubmed/21468344" xr:uid="{00000000-0004-0000-0000-0000A6000000}"/>
    <hyperlink ref="J312" r:id="rId165" display="https://www.ncbi.nlm.nih.gov/pubmed/27479814" xr:uid="{00000000-0004-0000-0000-0000A7000000}"/>
    <hyperlink ref="J459" r:id="rId166" display="https://www.ncbi.nlm.nih.gov/pubmed/27353223" xr:uid="{00000000-0004-0000-0000-0000A8000000}"/>
    <hyperlink ref="J311" r:id="rId167" display="https://www.ncbi.nlm.nih.gov/pubmed/26427422" xr:uid="{00000000-0004-0000-0000-0000A9000000}"/>
    <hyperlink ref="J310" r:id="rId168" display="https://www.ncbi.nlm.nih.gov/pubmed/25277229" xr:uid="{00000000-0004-0000-0000-0000AA000000}"/>
    <hyperlink ref="J308" r:id="rId169" display="https://www.ncbi.nlm.nih.gov/pubmed/24906859" xr:uid="{00000000-0004-0000-0000-0000AB000000}"/>
    <hyperlink ref="J304" r:id="rId170" display="https://www.ncbi.nlm.nih.gov/pubmed/18499214" xr:uid="{00000000-0004-0000-0000-0000AC000000}"/>
    <hyperlink ref="J373" r:id="rId171" display="https://www.ncbi.nlm.nih.gov/pubmed/26416092" xr:uid="{00000000-0004-0000-0000-0000AD000000}"/>
    <hyperlink ref="J369" r:id="rId172" display="https://www.ncbi.nlm.nih.gov/pubmed/23044944" xr:uid="{00000000-0004-0000-0000-0000AE000000}"/>
    <hyperlink ref="J427" r:id="rId173" display="https://www.ncbi.nlm.nih.gov/pubmed/21071739" xr:uid="{00000000-0004-0000-0000-0000AF000000}"/>
    <hyperlink ref="J349" r:id="rId174" display="https://www.ncbi.nlm.nih.gov/pubmed/26343007" xr:uid="{00000000-0004-0000-0000-0000B0000000}"/>
    <hyperlink ref="J430" r:id="rId175" display="https://www.ncbi.nlm.nih.gov/pubmed/22959359" xr:uid="{00000000-0004-0000-0000-0000B1000000}"/>
    <hyperlink ref="J399" r:id="rId176" display="https://www.ncbi.nlm.nih.gov/pubmed/22959359" xr:uid="{00000000-0004-0000-0000-0000B2000000}"/>
    <hyperlink ref="J366" r:id="rId177" display="https://www.ncbi.nlm.nih.gov/pubmed/17591900" xr:uid="{00000000-0004-0000-0000-0000B3000000}"/>
    <hyperlink ref="J364" r:id="rId178" display="https://www.ncbi.nlm.nih.gov/pubmed/16650474" xr:uid="{00000000-0004-0000-0000-0000B4000000}"/>
    <hyperlink ref="J372" r:id="rId179" display="https://www.ncbi.nlm.nih.gov/pubmed/25708979" xr:uid="{00000000-0004-0000-0000-0000B5000000}"/>
    <hyperlink ref="J367" r:id="rId180" display="https://www.ncbi.nlm.nih.gov/pubmed/17460294" xr:uid="{00000000-0004-0000-0000-0000B6000000}"/>
    <hyperlink ref="J365" r:id="rId181" display="https://www.ncbi.nlm.nih.gov/pubmed/16639019" xr:uid="{00000000-0004-0000-0000-0000B7000000}"/>
    <hyperlink ref="J374" r:id="rId182" display="https://www.ncbi.nlm.nih.gov/pubmed/26166796" xr:uid="{00000000-0004-0000-0000-0000B8000000}"/>
    <hyperlink ref="J456" r:id="rId183" display="https://www.ncbi.nlm.nih.gov/pubmed/25077537" xr:uid="{00000000-0004-0000-0000-0000B9000000}"/>
    <hyperlink ref="J461" r:id="rId184" display="https://www.ncbi.nlm.nih.gov/pubmed/18413527" xr:uid="{00000000-0004-0000-0000-0000BA000000}"/>
    <hyperlink ref="J485" r:id="rId185" display="https://www.ncbi.nlm.nih.gov/pubmed/24337723" xr:uid="{00000000-0004-0000-0000-0000BB000000}"/>
    <hyperlink ref="J465" r:id="rId186" display="https://www.ncbi.nlm.nih.gov/pubmed/19327747" xr:uid="{00000000-0004-0000-0000-0000BC000000}"/>
    <hyperlink ref="J504" r:id="rId187" display="https://www.ncbi.nlm.nih.gov/pubmed/17265801" xr:uid="{00000000-0004-0000-0000-0000BD000000}"/>
    <hyperlink ref="J462" r:id="rId188" display="https://www.ncbi.nlm.nih.gov/pubmed/21074858" xr:uid="{00000000-0004-0000-0000-0000BE000000}"/>
    <hyperlink ref="J463" r:id="rId189" display="https://www.ncbi.nlm.nih.gov/pubmed/26110598" xr:uid="{00000000-0004-0000-0000-0000BF000000}"/>
    <hyperlink ref="J464" r:id="rId190" display="https://www.ncbi.nlm.nih.gov/pubmed/23823508" xr:uid="{00000000-0004-0000-0000-0000C0000000}"/>
    <hyperlink ref="J472" r:id="rId191" display="https://www.ncbi.nlm.nih.gov/pubmed/25525907" xr:uid="{00000000-0004-0000-0000-0000C1000000}"/>
    <hyperlink ref="J470" r:id="rId192" display="https://www.ncbi.nlm.nih.gov/pubmed/23717484" xr:uid="{00000000-0004-0000-0000-0000C2000000}"/>
    <hyperlink ref="J469" r:id="rId193" display="https://www.ncbi.nlm.nih.gov/pubmed/22534108" xr:uid="{00000000-0004-0000-0000-0000C3000000}"/>
    <hyperlink ref="J471" r:id="rId194" display="https://www.ncbi.nlm.nih.gov/pubmed/24703636" xr:uid="{00000000-0004-0000-0000-0000C4000000}"/>
    <hyperlink ref="J447" r:id="rId195" display="https://www.ncbi.nlm.nih.gov/pubmed/27391597" xr:uid="{00000000-0004-0000-0000-0000C5000000}"/>
    <hyperlink ref="J446" r:id="rId196" display="https://www.ncbi.nlm.nih.gov/pubmed/24752010" xr:uid="{00000000-0004-0000-0000-0000C6000000}"/>
    <hyperlink ref="J468" r:id="rId197" display="https://www.ncbi.nlm.nih.gov/pubmed/23974999" xr:uid="{00000000-0004-0000-0000-0000C7000000}"/>
    <hyperlink ref="J444" r:id="rId198" display="https://www.ncbi.nlm.nih.gov/pubmed/22411676" xr:uid="{00000000-0004-0000-0000-0000C8000000}"/>
    <hyperlink ref="J448" r:id="rId199" display="https://www.ncbi.nlm.nih.gov/pubmed/26166796" xr:uid="{00000000-0004-0000-0000-0000C9000000}"/>
    <hyperlink ref="J507" r:id="rId200" display="https://www.ncbi.nlm.nih.gov/pubmed/26985801" xr:uid="{00000000-0004-0000-0000-0000CA000000}"/>
    <hyperlink ref="J496" r:id="rId201" display="https://www.ncbi.nlm.nih.gov/pubmed/25237163" xr:uid="{00000000-0004-0000-0000-0000CB000000}"/>
    <hyperlink ref="J451" r:id="rId202" display="https://www.ncbi.nlm.nih.gov/pubmed/24729030" xr:uid="{00000000-0004-0000-0000-0000CC000000}"/>
    <hyperlink ref="J491" r:id="rId203" display="https://www.ncbi.nlm.nih.gov/pubmed/22491923" xr:uid="{00000000-0004-0000-0000-0000CD000000}"/>
    <hyperlink ref="J341" r:id="rId204" display="https://www.ncbi.nlm.nih.gov/pubmed/20142554" xr:uid="{00000000-0004-0000-0000-0000CE000000}"/>
    <hyperlink ref="J340" r:id="rId205" display="https://www.ncbi.nlm.nih.gov/pubmed/17460294" xr:uid="{00000000-0004-0000-0000-0000CF000000}"/>
    <hyperlink ref="J107" r:id="rId206" display="https://www.ncbi.nlm.nih.gov/pubmed/24406779" xr:uid="{00000000-0004-0000-0000-0000D0000000}"/>
    <hyperlink ref="J572" r:id="rId207" display="https://www.ncbi.nlm.nih.gov/pubmed/24586959" xr:uid="{00000000-0004-0000-0000-0000D1000000}"/>
    <hyperlink ref="J42" r:id="rId208" display="https://www.ncbi.nlm.nih.gov/pubmed/25997175" xr:uid="{00000000-0004-0000-0000-0000D2000000}"/>
    <hyperlink ref="J158" r:id="rId209" display="https://www.ncbi.nlm.nih.gov/pubmed/18436843" xr:uid="{00000000-0004-0000-0000-0000D3000000}"/>
    <hyperlink ref="J164" r:id="rId210" display="https://www.ncbi.nlm.nih.gov/pubmed/18436843" xr:uid="{00000000-0004-0000-0000-0000D4000000}"/>
    <hyperlink ref="J155" r:id="rId211" display="https://www.ncbi.nlm.nih.gov/pubmed/18436843" xr:uid="{00000000-0004-0000-0000-0000D5000000}"/>
    <hyperlink ref="J162" r:id="rId212" display="https://www.ncbi.nlm.nih.gov/pubmed/18436843" xr:uid="{00000000-0004-0000-0000-0000D6000000}"/>
    <hyperlink ref="J400" r:id="rId213" display="https://www.ncbi.nlm.nih.gov/pubmed/21436275" xr:uid="{00000000-0004-0000-0000-0000D7000000}"/>
    <hyperlink ref="J67" r:id="rId214" display="27641223" xr:uid="{00000000-0004-0000-0000-0000D8000000}"/>
    <hyperlink ref="J113" r:id="rId215" display="27641223" xr:uid="{00000000-0004-0000-0000-0000D9000000}"/>
    <hyperlink ref="J306" r:id="rId216" display="https://www.ncbi.nlm.nih.gov/pubmed/21778272" xr:uid="{00000000-0004-0000-0000-0000DA000000}"/>
    <hyperlink ref="J313" r:id="rId217" display="27718025" xr:uid="{00000000-0004-0000-0000-0000DB000000}"/>
    <hyperlink ref="J449" r:id="rId218" display="27711926" xr:uid="{00000000-0004-0000-0000-0000DC000000}"/>
    <hyperlink ref="J254" r:id="rId219" display="27847603" xr:uid="{00000000-0004-0000-0000-0000DD000000}"/>
    <hyperlink ref="J505" r:id="rId220" display="27958216" xr:uid="{00000000-0004-0000-0000-0000DE000000}"/>
    <hyperlink ref="J68" r:id="rId221" display="27926754" xr:uid="{00000000-0004-0000-0000-0000DF000000}"/>
    <hyperlink ref="J535" r:id="rId222" display="27916682" xr:uid="{00000000-0004-0000-0000-0000E0000000}"/>
    <hyperlink ref="J561" r:id="rId223" display="https://www.ncbi.nlm.nih.gov/pubmed/28078170" xr:uid="{00000000-0004-0000-0000-0000E1000000}"/>
    <hyperlink ref="J486" r:id="rId224" display="27984506" xr:uid="{00000000-0004-0000-0000-0000E2000000}"/>
    <hyperlink ref="J15" r:id="rId225" display="27986424" xr:uid="{00000000-0004-0000-0000-0000E3000000}"/>
    <hyperlink ref="J355" r:id="rId226" display="27936069" xr:uid="{00000000-0004-0000-0000-0000E4000000}"/>
    <hyperlink ref="J120" r:id="rId227" display="28033234" xr:uid="{00000000-0004-0000-0000-0000E5000000}"/>
    <hyperlink ref="J118" r:id="rId228" display="28010147" xr:uid="{00000000-0004-0000-0000-0000E6000000}"/>
    <hyperlink ref="J44" r:id="rId229" display="28079651" xr:uid="{00000000-0004-0000-0000-0000E7000000}"/>
    <hyperlink ref="J69" r:id="rId230" display="28068435" xr:uid="{00000000-0004-0000-0000-0000E8000000}"/>
    <hyperlink ref="J70" r:id="rId231" display="27913444" xr:uid="{00000000-0004-0000-0000-0000E9000000}"/>
    <hyperlink ref="J573" r:id="rId232" display="27959968" xr:uid="{00000000-0004-0000-0000-0000EA000000}"/>
    <hyperlink ref="J563" r:id="rId233" display="28059209" xr:uid="{00000000-0004-0000-0000-0000EB000000}"/>
    <hyperlink ref="J350" r:id="rId234" display="27977834" xr:uid="{00000000-0004-0000-0000-0000EC000000}"/>
    <hyperlink ref="J388" r:id="rId235" display="28195612" xr:uid="{00000000-0004-0000-0000-0000ED000000}"/>
    <hyperlink ref="J10" r:id="rId236" display="https://www.ncbi.nlm.nih.gov/pubmed/24183341" xr:uid="{00000000-0004-0000-0000-0000EE000000}"/>
    <hyperlink ref="J551" r:id="rId237" display="27995325" xr:uid="{00000000-0004-0000-0000-0000EF000000}"/>
    <hyperlink ref="J43" r:id="rId238" display="27641223" xr:uid="{00000000-0004-0000-0000-0000F0000000}"/>
    <hyperlink ref="J185" r:id="rId239" display="28166161" xr:uid="{00000000-0004-0000-0000-0000F1000000}"/>
    <hyperlink ref="J315" r:id="rId240" display="28145975" xr:uid="{00000000-0004-0000-0000-0000F2000000}"/>
    <hyperlink ref="J314" r:id="rId241" display="28197754" xr:uid="{00000000-0004-0000-0000-0000F3000000}"/>
    <hyperlink ref="J501" r:id="rId242" display="28189482" xr:uid="{00000000-0004-0000-0000-0000F4000000}"/>
    <hyperlink ref="J268" r:id="rId243" display="https://www.ncbi.nlm.nih.gov/pubmed/24894394" xr:uid="{00000000-0004-0000-0000-0000F5000000}"/>
    <hyperlink ref="J410" r:id="rId244" display="20238030" xr:uid="{00000000-0004-0000-0000-0000F6000000}"/>
    <hyperlink ref="J414" r:id="rId245" display="23929416" xr:uid="{00000000-0004-0000-0000-0000F7000000}"/>
    <hyperlink ref="J50" r:id="rId246" display="21721269" xr:uid="{00000000-0004-0000-0000-0000F8000000}"/>
    <hyperlink ref="J103" r:id="rId247" display="21721269" xr:uid="{00000000-0004-0000-0000-0000F9000000}"/>
    <hyperlink ref="J579" r:id="rId248" display="17429482" xr:uid="{00000000-0004-0000-0000-0000FA000000}"/>
    <hyperlink ref="J263" r:id="rId249" display="https://www.ncbi.nlm.nih.gov/pubmed/21087953" xr:uid="{00000000-0004-0000-0000-0000FB000000}"/>
    <hyperlink ref="J196" r:id="rId250" display="28362542" xr:uid="{00000000-0004-0000-0000-0000FC000000}"/>
    <hyperlink ref="J192" r:id="rId251" display="28382556" xr:uid="{00000000-0004-0000-0000-0000FD000000}"/>
    <hyperlink ref="J157" r:id="rId252" display="28291071" xr:uid="{00000000-0004-0000-0000-0000FE000000}"/>
    <hyperlink ref="J16" r:id="rId253" display="28196054" xr:uid="{00000000-0004-0000-0000-0000FF000000}"/>
    <hyperlink ref="J450" r:id="rId254" display="28291071" xr:uid="{00000000-0004-0000-0000-000000010000}"/>
    <hyperlink ref="J262" r:id="rId255" display="17429482" xr:uid="{00000000-0004-0000-0000-000001010000}"/>
    <hyperlink ref="J269" r:id="rId256" display="https://www.ncbi.nlm.nih.gov/pubmed/25007332" xr:uid="{00000000-0004-0000-0000-000002010000}"/>
    <hyperlink ref="J569" r:id="rId257" display="https://www.ncbi.nlm.nih.gov/pubmed/28479850" xr:uid="{00000000-0004-0000-0000-000003010000}"/>
    <hyperlink ref="J574" r:id="rId258" display="28522835" xr:uid="{00000000-0004-0000-0000-000004010000}"/>
    <hyperlink ref="J240" r:id="rId259" display="https://www.ncbi.nlm.nih.gov/pubmed/24894394" xr:uid="{00000000-0004-0000-0000-000005010000}"/>
    <hyperlink ref="J241" r:id="rId260" display="https://www.ncbi.nlm.nih.gov/pubmed/27255458" xr:uid="{00000000-0004-0000-0000-000006010000}"/>
    <hyperlink ref="J239" r:id="rId261" display="https://www.ncbi.nlm.nih.gov/pubmed/20673590" xr:uid="{00000000-0004-0000-0000-000007010000}"/>
    <hyperlink ref="J217" r:id="rId262" display="https://www.ncbi.nlm.nih.gov/pubmed/22159690" xr:uid="{00000000-0004-0000-0000-000008010000}"/>
    <hyperlink ref="J211" r:id="rId263" display="https://www.ncbi.nlm.nih.gov/pubmed/25462132" xr:uid="{00000000-0004-0000-0000-000009010000}"/>
    <hyperlink ref="J226" r:id="rId264" display="28055101" xr:uid="{00000000-0004-0000-0000-00000A010000}"/>
    <hyperlink ref="J503" r:id="rId265" display="28419403" xr:uid="{00000000-0004-0000-0000-00000B010000}"/>
    <hyperlink ref="J215" r:id="rId266" display="https://www.ncbi.nlm.nih.gov/pubmed/18436843" xr:uid="{00000000-0004-0000-0000-00000C010000}"/>
    <hyperlink ref="J403" r:id="rId267" display="28499057" xr:uid="{00000000-0004-0000-0000-00000D010000}"/>
    <hyperlink ref="J193" r:id="rId268" display="28483493" xr:uid="{00000000-0004-0000-0000-00000E010000}"/>
    <hyperlink ref="J172" r:id="rId269" display="28520626" xr:uid="{00000000-0004-0000-0000-00000F010000}"/>
    <hyperlink ref="J550" r:id="rId270" display="28355660" xr:uid="{00000000-0004-0000-0000-000010010000}"/>
    <hyperlink ref="J516" r:id="rId271" display="26973867" xr:uid="{00000000-0004-0000-0000-000011010000}"/>
    <hyperlink ref="J398" r:id="rId272" display="28591286" xr:uid="{00000000-0004-0000-0000-000012010000}"/>
    <hyperlink ref="J115" r:id="rId273" display="27641223" xr:uid="{00000000-0004-0000-0000-000013010000}"/>
    <hyperlink ref="J137" r:id="rId274" display="https://www.ncbi.nlm.nih.gov/pubmed/26987895" xr:uid="{00000000-0004-0000-0000-000014010000}"/>
    <hyperlink ref="J133" r:id="rId275" display="https://www.ncbi.nlm.nih.gov/pubmed/25574048" xr:uid="{00000000-0004-0000-0000-000015010000}"/>
    <hyperlink ref="J123" r:id="rId276" display="https://www.ncbi.nlm.nih.gov/pubmed/24894394" xr:uid="{00000000-0004-0000-0000-000016010000}"/>
    <hyperlink ref="J122" r:id="rId277" display="https://www.ncbi.nlm.nih.gov/pubmed/26868749" xr:uid="{00000000-0004-0000-0000-000017010000}"/>
    <hyperlink ref="J45" r:id="rId278" display="https://www.ncbi.nlm.nih.gov/pubmed/20337274" xr:uid="{00000000-0004-0000-0000-000018010000}"/>
    <hyperlink ref="J125" r:id="rId279" display="https://www.ncbi.nlm.nih.gov/pubmed/25414179" xr:uid="{00000000-0004-0000-0000-000019010000}"/>
    <hyperlink ref="J97" r:id="rId280" display="28554698" xr:uid="{00000000-0004-0000-0000-00001A010000}"/>
    <hyperlink ref="J531" r:id="rId281" display="28791532" xr:uid="{00000000-0004-0000-0000-00001B010000}"/>
    <hyperlink ref="J570" r:id="rId282" display="28791546" xr:uid="{00000000-0004-0000-0000-00001C010000}"/>
    <hyperlink ref="J581" r:id="rId283" display="28738413" xr:uid="{00000000-0004-0000-0000-00001D010000}"/>
    <hyperlink ref="J71" r:id="rId284" display="28687853" xr:uid="{00000000-0004-0000-0000-00001E010000}"/>
    <hyperlink ref="J139" r:id="rId285" display="28713646" xr:uid="{00000000-0004-0000-0000-00001F010000}"/>
    <hyperlink ref="J140" r:id="rId286" display="28694501" xr:uid="{00000000-0004-0000-0000-000020010000}"/>
    <hyperlink ref="J236" r:id="rId287" display="27805308" xr:uid="{00000000-0004-0000-0000-000021010000}"/>
    <hyperlink ref="J237" r:id="rId288" display="29124422" xr:uid="{00000000-0004-0000-0000-000022010000}"/>
    <hyperlink ref="J480" r:id="rId289" display="29103961" xr:uid="{00000000-0004-0000-0000-000023010000}"/>
    <hyperlink ref="J375" r:id="rId290" display="29074494" xr:uid="{00000000-0004-0000-0000-000024010000}"/>
    <hyperlink ref="J225" r:id="rId291" display="29057371" xr:uid="{00000000-0004-0000-0000-000025010000}"/>
    <hyperlink ref="J33" r:id="rId292" display="29051326" xr:uid="{00000000-0004-0000-0000-000026010000}"/>
    <hyperlink ref="J227" r:id="rId293" display="28832731" xr:uid="{00000000-0004-0000-0000-000027010000}"/>
    <hyperlink ref="J219" r:id="rId294" display="29264653" xr:uid="{00000000-0004-0000-0000-000029010000}"/>
    <hyperlink ref="J417" r:id="rId295" display="29190250" xr:uid="{00000000-0004-0000-0000-00002A010000}"/>
    <hyperlink ref="J210" r:id="rId296" display="29190245" xr:uid="{00000000-0004-0000-0000-00002B010000}"/>
    <hyperlink ref="J415" r:id="rId297" display="29310964" xr:uid="{00000000-0004-0000-0000-00002C010000}"/>
    <hyperlink ref="J376" r:id="rId298" display="29220607" xr:uid="{00000000-0004-0000-0000-00002D010000}"/>
    <hyperlink ref="J440" r:id="rId299" display="29222532" xr:uid="{00000000-0004-0000-0000-00002E010000}"/>
    <hyperlink ref="J228" r:id="rId300" display="29260123" xr:uid="{00000000-0004-0000-0000-00002F010000}"/>
    <hyperlink ref="J494" r:id="rId301" display="27579567" xr:uid="{00000000-0004-0000-0000-000030010000}"/>
    <hyperlink ref="J575" r:id="rId302" display="28875064" xr:uid="{00000000-0004-0000-0000-000031010000}"/>
    <hyperlink ref="J73" r:id="rId303" display="29360686" xr:uid="{00000000-0004-0000-0000-000032010000}"/>
    <hyperlink ref="J179" r:id="rId304" display="29369084" xr:uid="{00000000-0004-0000-0000-000033010000}"/>
    <hyperlink ref="J253" r:id="rId305" display="29443368" xr:uid="{00000000-0004-0000-0000-000034010000}"/>
    <hyperlink ref="J529" r:id="rId306" display="29376234" xr:uid="{00000000-0004-0000-0000-000035010000}"/>
    <hyperlink ref="J565" r:id="rId307" display="29228086" xr:uid="{00000000-0004-0000-0000-000036010000}"/>
    <hyperlink ref="J502" r:id="rId308" display="29489563" xr:uid="{00000000-0004-0000-0000-000037010000}"/>
    <hyperlink ref="J141" r:id="rId309" display="29140817" xr:uid="{00000000-0004-0000-0000-000038010000}"/>
    <hyperlink ref="J577" r:id="rId310" display="29578964" xr:uid="{00000000-0004-0000-0000-000039010000}"/>
    <hyperlink ref="J492" r:id="rId311" display="29547451" xr:uid="{00000000-0004-0000-0000-00003A010000}"/>
    <hyperlink ref="J377" r:id="rId312" display="29718797" xr:uid="{00000000-0004-0000-0000-00003B010000}"/>
    <hyperlink ref="J474" r:id="rId313" display="https://www.ncbi.nlm.nih.gov/pubmed/18486223" xr:uid="{00000000-0004-0000-0000-00003C010000}"/>
    <hyperlink ref="J74" r:id="rId314" display="29853882" xr:uid="{00000000-0004-0000-0000-00003D010000}"/>
    <hyperlink ref="J562" r:id="rId315" display="29338027" xr:uid="{00000000-0004-0000-0000-00003E010000}"/>
    <hyperlink ref="J582" r:id="rId316" display="29784939" xr:uid="{00000000-0004-0000-0000-00003F010000}"/>
    <hyperlink ref="J578" r:id="rId317" display="29946495" xr:uid="{00000000-0004-0000-0000-000040010000}"/>
    <hyperlink ref="J576" r:id="rId318" display="30079406" xr:uid="{00000000-0004-0000-0000-000041010000}"/>
    <hyperlink ref="J508" r:id="rId319" display="30088405" xr:uid="{00000000-0004-0000-0000-000042010000}"/>
    <hyperlink ref="J431" r:id="rId320" display="30025078" xr:uid="{00000000-0004-0000-0000-000043010000}"/>
    <hyperlink ref="J142" r:id="rId321" display="30095607" xr:uid="{00000000-0004-0000-0000-000044010000}"/>
    <hyperlink ref="J171" r:id="rId322" display="30079710" xr:uid="{00000000-0004-0000-0000-000045010000}"/>
    <hyperlink ref="J558" r:id="rId323" display="30338152" xr:uid="{00000000-0004-0000-0000-000046010000}"/>
    <hyperlink ref="J522" r:id="rId324" display="30165239" xr:uid="{00000000-0004-0000-0000-000047010000}"/>
    <hyperlink ref="J517" r:id="rId325" display="30010022" xr:uid="{00000000-0004-0000-0000-000048010000}"/>
    <hyperlink ref="J495" r:id="rId326" display="30475787" xr:uid="{00000000-0004-0000-0000-000049010000}"/>
    <hyperlink ref="J75" r:id="rId327" display="30245632" xr:uid="{00000000-0004-0000-0000-00004A010000}"/>
    <hyperlink ref="J76" r:id="rId328" display="30466082" xr:uid="{00000000-0004-0000-0000-00004B010000}"/>
    <hyperlink ref="J77" r:id="rId329" display="30481280" xr:uid="{00000000-0004-0000-0000-00004C010000}"/>
    <hyperlink ref="J346" r:id="rId330" display="30128495" xr:uid="{00000000-0004-0000-0000-00004D010000}"/>
    <hyperlink ref="J326" r:id="rId331" display="https://www.ncbi.nlm.nih.gov/pubmed/20149815" xr:uid="{00000000-0004-0000-0000-00004E010000}"/>
    <hyperlink ref="J328" r:id="rId332" display="30398625" xr:uid="{00000000-0004-0000-0000-00004F010000}"/>
    <hyperlink ref="J332" r:id="rId333" display="30308565" xr:uid="{00000000-0004-0000-0000-000050010000}"/>
    <hyperlink ref="J567" r:id="rId334" display="30556839" xr:uid="{00000000-0004-0000-0000-000051010000}"/>
    <hyperlink ref="J356" r:id="rId335" display="30768214" xr:uid="{00000000-0004-0000-0000-000052010000}"/>
    <hyperlink ref="J566" r:id="rId336" display="30775083" xr:uid="{00000000-0004-0000-0000-000053010000}"/>
    <hyperlink ref="J197" r:id="rId337" display="30789462" xr:uid="{00000000-0004-0000-0000-000054010000}"/>
    <hyperlink ref="J255" r:id="rId338" display="30732462" xr:uid="{00000000-0004-0000-0000-000055010000}"/>
    <hyperlink ref="J386" r:id="rId339" display="30675383" xr:uid="{00000000-0004-0000-0000-000056010000}"/>
    <hyperlink ref="J316" r:id="rId340" display="30682209" xr:uid="{00000000-0004-0000-0000-000057010000}"/>
    <hyperlink ref="J32" r:id="rId341" display="30572343" xr:uid="{00000000-0004-0000-0000-000058010000}"/>
    <hyperlink ref="J458" r:id="rId342" display="30539149" xr:uid="{00000000-0004-0000-0000-000059010000}"/>
    <hyperlink ref="J78" r:id="rId343" display="30551201" xr:uid="{00000000-0004-0000-0000-00005A010000}"/>
    <hyperlink ref="J273" r:id="rId344" display="30937533" xr:uid="{00000000-0004-0000-0000-00005B010000}"/>
    <hyperlink ref="J274" r:id="rId345" display="31114717" xr:uid="{00000000-0004-0000-0000-00005C010000}"/>
    <hyperlink ref="J17" r:id="rId346" display="30901772" xr:uid="{00000000-0004-0000-0000-00005D010000}"/>
    <hyperlink ref="J425" r:id="rId347" display="30896765" xr:uid="{00000000-0004-0000-0000-00005E010000}"/>
    <hyperlink ref="J79" r:id="rId348" display="31008115" xr:uid="{00000000-0004-0000-0000-00005F010000}"/>
    <hyperlink ref="J333" r:id="rId349" display="30942106" xr:uid="{00000000-0004-0000-0000-000060010000}"/>
    <hyperlink ref="J560" r:id="rId350" display="30895942" xr:uid="{00000000-0004-0000-0000-000061010000}"/>
    <hyperlink ref="J28" r:id="rId351" display="https://www.ncbi.nlm.nih.gov/pubmed/23620431" xr:uid="{00000000-0004-0000-0000-000062010000}"/>
    <hyperlink ref="J532" r:id="rId352" display="30281032" xr:uid="{00000000-0004-0000-0000-000063010000}"/>
    <hyperlink ref="J533" r:id="rId353" display="https://www.ncbi.nlm.nih.gov/pubmed/31188056" xr:uid="{00000000-0004-0000-0000-000064010000}"/>
    <hyperlink ref="J357" r:id="rId354" display="https://www.ncbi.nlm.nih.gov/pubmed/31235310" xr:uid="{00000000-0004-0000-0000-000065010000}"/>
    <hyperlink ref="J317" r:id="rId355" display="https://www.ncbi.nlm.nih.gov/pubmed/31237654" xr:uid="{00000000-0004-0000-0000-000066010000}"/>
    <hyperlink ref="J331" r:id="rId356" display="https://www.ncbi.nlm.nih.gov/pubmed/31174676" xr:uid="{00000000-0004-0000-0000-000067010000}"/>
    <hyperlink ref="J511" r:id="rId357" display="https://www.ncbi.nlm.nih.gov/pubmed/31213764" xr:uid="{00000000-0004-0000-0000-000068010000}"/>
    <hyperlink ref="J80" r:id="rId358" display="https://www.ncbi.nlm.nih.gov/pubmed/31198895" xr:uid="{00000000-0004-0000-0000-000069010000}"/>
    <hyperlink ref="J381" r:id="rId359" display="https://www.ncbi.nlm.nih.gov/pubmed/31306293" xr:uid="{00000000-0004-0000-0000-00006A010000}"/>
    <hyperlink ref="J380" r:id="rId360" display="https://www.ncbi.nlm.nih.gov/pubmed/23604511" xr:uid="{00000000-0004-0000-0000-00006B010000}"/>
    <hyperlink ref="J37" r:id="rId361" display="https://www.ncbi.nlm.nih.gov/pubmed/24531026" xr:uid="{00000000-0004-0000-0000-00006C010000}"/>
    <hyperlink ref="J81" r:id="rId362" display="https://www.ncbi.nlm.nih.gov/pubmed/31382617" xr:uid="{00000000-0004-0000-0000-00006D010000}"/>
    <hyperlink ref="J277" r:id="rId363" display="https://www.ncbi.nlm.nih.gov/pubmed/31335944" xr:uid="{00000000-0004-0000-0000-00006E010000}"/>
    <hyperlink ref="J275" r:id="rId364" display="https://www.ncbi.nlm.nih.gov/pubmed/31172265" xr:uid="{00000000-0004-0000-0000-00006F010000}"/>
    <hyperlink ref="J276" r:id="rId365" display="30924848" xr:uid="{00000000-0004-0000-0000-000070010000}"/>
    <hyperlink ref="J256" r:id="rId366" display="https://www.ncbi.nlm.nih.gov/pubmed/31436216" xr:uid="{00000000-0004-0000-0000-000071010000}"/>
    <hyperlink ref="J473" r:id="rId367" display="https://www.ncbi.nlm.nih.gov/pubmed/31432003" xr:uid="{00000000-0004-0000-0000-000072010000}"/>
    <hyperlink ref="J509" r:id="rId368" display="https://www.ncbi.nlm.nih.gov/pubmed/31497224" xr:uid="{00000000-0004-0000-0000-000073010000}"/>
    <hyperlink ref="J568" r:id="rId369" display="30943290" xr:uid="{00000000-0004-0000-0000-000074010000}"/>
    <hyperlink ref="J559" r:id="rId370" display="31065405" xr:uid="{00000000-0004-0000-0000-000075010000}"/>
    <hyperlink ref="J266" r:id="rId371" display="https://www.ncbi.nlm.nih.gov/pubmed/23908179" xr:uid="{00000000-0004-0000-0000-000076010000}"/>
    <hyperlink ref="J18" r:id="rId372" display="https://www.ncbi.nlm.nih.gov/pubmed/31248784" xr:uid="{00000000-0004-0000-0000-000077010000}"/>
    <hyperlink ref="J267" r:id="rId373" display="https://www.ncbi.nlm.nih.gov/pubmed/23443027" xr:uid="{00000000-0004-0000-0000-000078010000}"/>
    <hyperlink ref="J98" r:id="rId374" display="https://www.ncbi.nlm.nih.gov/pubmed/31546506" xr:uid="{00000000-0004-0000-0000-000079010000}"/>
    <hyperlink ref="J455" r:id="rId375" display="https://www.ncbi.nlm.nih.gov/pubmed/31568064" xr:uid="{00000000-0004-0000-0000-00007A010000}"/>
    <hyperlink ref="J119" r:id="rId376" display="https://www.ncbi.nlm.nih.gov/pubmed/31573376" xr:uid="{00000000-0004-0000-0000-00007B010000}"/>
    <hyperlink ref="J198" r:id="rId377" display="https://www.ncbi.nlm.nih.gov/pubmed/31573376" xr:uid="{00000000-0004-0000-0000-00007C010000}"/>
    <hyperlink ref="J72" r:id="rId378" display="https://www.ncbi.nlm.nih.gov/pubmed/28525557" xr:uid="{00000000-0004-0000-0000-00007D010000}"/>
    <hyperlink ref="J272" r:id="rId379" display="https://www.ncbi.nlm.nih.gov/pubmed/28291071" xr:uid="{00000000-0004-0000-0000-00007E010000}"/>
    <hyperlink ref="J383" r:id="rId380" display="https://www.ncbi.nlm.nih.gov/pubmed/24922193" xr:uid="{00000000-0004-0000-0000-00007F010000}"/>
    <hyperlink ref="J536" r:id="rId381" display="https://www.ncbi.nlm.nih.gov/pubmed/29140817" xr:uid="{00000000-0004-0000-0000-000080010000}"/>
    <hyperlink ref="J547" r:id="rId382" display="28873135" xr:uid="{00000000-0004-0000-0000-000081010000}"/>
    <hyperlink ref="J443" r:id="rId383" display="https://www.ncbi.nlm.nih.gov/pubmed/24894394" xr:uid="{00000000-0004-0000-0000-000082010000}"/>
    <hyperlink ref="J96" r:id="rId384" display="28647890" xr:uid="{00000000-0004-0000-0000-000083010000}"/>
    <hyperlink ref="J330" r:id="rId385" display="https://pubmed.ncbi.nlm.nih.gov/34111268/" xr:uid="{00000000-0004-0000-0000-000084010000}"/>
    <hyperlink ref="J323" r:id="rId386" display="https://pubmed.ncbi.nlm.nih.gov/34111268/" xr:uid="{00000000-0004-0000-0000-000085010000}"/>
    <hyperlink ref="J542" r:id="rId387" display="https://www.ncbi.nlm.nih.gov/pubmed/29141905" xr:uid="{00000000-0004-0000-0000-000086010000}"/>
    <hyperlink ref="J539" r:id="rId388" display="https://pubmed.ncbi.nlm.nih.gov/34090882/" xr:uid="{00000000-0004-0000-0000-000087010000}"/>
    <hyperlink ref="J85" r:id="rId389" display="https://pubmed.ncbi.nlm.nih.gov/34084228/" xr:uid="{00000000-0004-0000-0000-000088010000}"/>
    <hyperlink ref="J194" r:id="rId390" display="https://pubmed.ncbi.nlm.nih.gov/34039187/" xr:uid="{00000000-0004-0000-0000-000089010000}"/>
    <hyperlink ref="J283" r:id="rId391" display="https://pubmed.ncbi.nlm.nih.gov/34031043/" xr:uid="{00000000-0004-0000-0000-00008A010000}"/>
    <hyperlink ref="J285" r:id="rId392" display="https://pubmed.ncbi.nlm.nih.gov/34000280/" xr:uid="{00000000-0004-0000-0000-00008C010000}"/>
    <hyperlink ref="J385" r:id="rId393" display="https://pubmed.ncbi.nlm.nih.gov/33981912/" xr:uid="{00000000-0004-0000-0000-00008D010000}"/>
    <hyperlink ref="J543" r:id="rId394" display="https://pubmed.ncbi.nlm.nih.gov/33980508/" xr:uid="{00000000-0004-0000-0000-00008E010000}"/>
    <hyperlink ref="J146" r:id="rId395" display="https://pubmed.ncbi.nlm.nih.gov/33973913/" xr:uid="{00000000-0004-0000-0000-00008F010000}"/>
    <hyperlink ref="J27" r:id="rId396" display="https://www.ncbi.nlm.nih.gov/pubmed/22930575" xr:uid="{00000000-0004-0000-0000-000090010000}"/>
    <hyperlink ref="J518" r:id="rId397" display="https://pubmed.ncbi.nlm.nih.gov/33847997/" xr:uid="{00000000-0004-0000-0000-000091010000}"/>
    <hyperlink ref="J549" r:id="rId398" display="https://pubmed.ncbi.nlm.nih.gov/33783139/" xr:uid="{00000000-0004-0000-0000-000092010000}"/>
    <hyperlink ref="J360" r:id="rId399" display="https://pubmed.ncbi.nlm.nih.gov/33796365/" xr:uid="{00000000-0004-0000-0000-000093010000}"/>
    <hyperlink ref="J101" r:id="rId400" display="https://pubmed.ncbi.nlm.nih.gov/33778028/" xr:uid="{00000000-0004-0000-0000-000094010000}"/>
    <hyperlink ref="J401" r:id="rId401" display="https://pubmed.ncbi.nlm.nih.gov/33767618/" xr:uid="{00000000-0004-0000-0000-000095010000}"/>
    <hyperlink ref="J147" r:id="rId402" display="https://pubmed.ncbi.nlm.nih.gov/33760041/" xr:uid="{00000000-0004-0000-0000-000096010000}"/>
    <hyperlink ref="J287" r:id="rId403" display="https://pubmed.ncbi.nlm.nih.gov/33729075/" xr:uid="{00000000-0004-0000-0000-000097010000}"/>
    <hyperlink ref="J483" r:id="rId404" display="https://pubmed.ncbi.nlm.nih.gov/33728057/" xr:uid="{00000000-0004-0000-0000-000098010000}"/>
    <hyperlink ref="J286" r:id="rId405" display="https://pubmed.ncbi.nlm.nih.gov/34289237/" xr:uid="{00000000-0004-0000-0000-000099010000}"/>
    <hyperlink ref="J284" r:id="rId406" display="https://pubmed.ncbi.nlm.nih.gov/34003923/" xr:uid="{00000000-0004-0000-0000-00009A010000}"/>
    <hyperlink ref="J482" r:id="rId407" display="https://pubmed.ncbi.nlm.nih.gov/34323169/" xr:uid="{00000000-0004-0000-0000-00009B010000}"/>
    <hyperlink ref="J391" r:id="rId408" display="https://pubmed.ncbi.nlm.nih.gov/34195479/" xr:uid="{00000000-0004-0000-0000-00009C010000}"/>
    <hyperlink ref="J493" r:id="rId409" display="https://pubmed.ncbi.nlm.nih.gov/34386641/" xr:uid="{00000000-0004-0000-0000-00009D010000}"/>
    <hyperlink ref="J116" r:id="rId410" display="https://pubmed.ncbi.nlm.nih.gov/34401603/" xr:uid="{00000000-0004-0000-0000-00009E010000}"/>
    <hyperlink ref="J160" r:id="rId411" display="https://pubmed.ncbi.nlm.nih.gov/34581726/" xr:uid="{00000000-0004-0000-0000-00009F010000}"/>
    <hyperlink ref="J216" r:id="rId412" display="https://pubmed.ncbi.nlm.nih.gov/34527374/" xr:uid="{00000000-0004-0000-0000-0000A0010000}"/>
    <hyperlink ref="J24" r:id="rId413" display="https://pubmed.ncbi.nlm.nih.gov/34566629/" xr:uid="{00000000-0004-0000-0000-0000A1010000}"/>
    <hyperlink ref="J537" r:id="rId414" display="https://pubmed.ncbi.nlm.nih.gov/34242054/" xr:uid="{00000000-0004-0000-0000-0000A2010000}"/>
    <hyperlink ref="J477" r:id="rId415" display="https://pubmed.ncbi.nlm.nih.gov/34562301/" xr:uid="{00000000-0004-0000-0000-0000A3010000}"/>
    <hyperlink ref="J324" r:id="rId416" display="https://pubmed.ncbi.nlm.nih.gov/34561305/" xr:uid="{00000000-0004-0000-0000-0000A4010000}"/>
    <hyperlink ref="J441" r:id="rId417" display="https://pubmed.ncbi.nlm.nih.gov/35410511/" xr:uid="{60870B04-BD1A-47B0-9203-C9D9064143DA}"/>
    <hyperlink ref="J361" r:id="rId418" display="https://pubmed.ncbi.nlm.nih.gov/35266957/" xr:uid="{AD5D2191-F92D-4AE7-B7C6-AF73355A3301}"/>
    <hyperlink ref="J288" r:id="rId419" display="https://pubmed.ncbi.nlm.nih.gov/34795055/" xr:uid="{C3284DAE-B250-4741-B4F2-7F5021267483}"/>
    <hyperlink ref="J298" r:id="rId420" display="https://www.ncbi.nlm.nih.gov/pubmed/23908179" xr:uid="{00000000-0004-0000-0000-00007D000000}"/>
    <hyperlink ref="J297" r:id="rId421" display="https://www.ncbi.nlm.nih.gov/pubmed/22964989" xr:uid="{00000000-0004-0000-0000-00007C000000}"/>
    <hyperlink ref="J214" r:id="rId422" display="https://pubmed.ncbi.nlm.nih.gov/34977425/" xr:uid="{93A98293-3BC2-4945-8DCE-6342472FDF5F}"/>
    <hyperlink ref="J289" r:id="rId423" display="https://pubmed.ncbi.nlm.nih.gov/34904999/" xr:uid="{A74E5F3B-9B95-452C-8497-952B3A5CA4CC}"/>
    <hyperlink ref="J290" r:id="rId424" display="https://pubmed.ncbi.nlm.nih.gov/35457016/" xr:uid="{8DF5BCF3-6944-47C2-9578-BFD9BAA60C77}"/>
    <hyperlink ref="J258" r:id="rId425" display="https://pubmed.ncbi.nlm.nih.gov/34957148/" xr:uid="{7CB3A7FB-1525-4E14-8349-3AE561E97F65}"/>
    <hyperlink ref="J437" r:id="rId426" display="https://pubmed.ncbi.nlm.nih.gov/35309139/" xr:uid="{F56C7D5E-9A14-4B79-B3BF-FA93C56683CB}"/>
    <hyperlink ref="J230" r:id="rId427" display="https://pubmed.ncbi.nlm.nih.gov/34620798/" xr:uid="{C5DC2AFA-21C2-4B37-8808-CC34535027BA}"/>
    <hyperlink ref="J488" r:id="rId428" display="https://pubmed.ncbi.nlm.nih.gov/34977098/" xr:uid="{1076D428-5B03-486E-BDCB-23E0DB144AA7}"/>
    <hyperlink ref="J92" r:id="rId429" display="https://pubmed.ncbi.nlm.nih.gov/35372411/" xr:uid="{8113E8C0-E1DF-4B16-9B58-4E308B564975}"/>
    <hyperlink ref="J87" r:id="rId430" display="https://pubmed.ncbi.nlm.nih.gov/35097129/" xr:uid="{8974DA93-76EF-40BB-9F9B-292E0DA60015}"/>
    <hyperlink ref="J88" r:id="rId431" display="https://pubmed.ncbi.nlm.nih.gov/35199620/" xr:uid="{21CC5882-1C44-4DAC-AEEB-5171C5DACF2F}"/>
    <hyperlink ref="J117" r:id="rId432" display="https://pubmed.ncbi.nlm.nih.gov/35128170/" xr:uid="{63510A69-3359-4F4B-8821-3A242D3AA586}"/>
    <hyperlink ref="J154" r:id="rId433" display="https://pubmed.ncbi.nlm.nih.gov/35439206/" xr:uid="{A32AEA43-B2A1-4A25-9D6A-98E54B40641C}"/>
    <hyperlink ref="J416" r:id="rId434" display="https://pubmed.ncbi.nlm.nih.gov/35446344/" xr:uid="{BF182D56-8059-4CC5-B136-22D6AA776A55}"/>
    <hyperlink ref="J540" r:id="rId435" display="https://pubmed.ncbi.nlm.nih.gov/35114816/" xr:uid="{D3613314-AD10-44A6-8FA7-5FF8DCC118ED}"/>
    <hyperlink ref="J452" r:id="rId436" display="https://pubmed.ncbi.nlm.nih.gov/34787666/" xr:uid="{32622E53-C107-4A9F-B035-148E3C6C086F}"/>
    <hyperlink ref="J25" r:id="rId437" display="https://pubmed.ncbi.nlm.nih.gov/34928325/" xr:uid="{36230828-DCAB-40E3-BCE1-9B9444772BB2}"/>
    <hyperlink ref="J86" r:id="rId438" display="https://pubmed.ncbi.nlm.nih.gov/34987198/" xr:uid="{C4CDBBEF-7A4A-494E-BABA-A8FCED8AFAEF}"/>
    <hyperlink ref="J114" r:id="rId439" display="https://pubmed.ncbi.nlm.nih.gov/35046380/" xr:uid="{3177855D-D334-4150-A27D-DEBB9AA51101}"/>
    <hyperlink ref="J220" r:id="rId440" display="https://pubmed.ncbi.nlm.nih.gov/35880207/" xr:uid="{56FF2992-BE56-4346-ACFF-D166F2AF68A9}"/>
    <hyperlink ref="J89" r:id="rId441" display="https://pubmed.ncbi.nlm.nih.gov/35938881/" xr:uid="{4EF571A9-E823-4EAD-9157-6E28966C4348}"/>
    <hyperlink ref="J291" r:id="rId442" display="https://pubmed.ncbi.nlm.nih.gov/35611574/" xr:uid="{4EEC5C77-1954-44E7-9788-38A8A8EC4697}"/>
    <hyperlink ref="J519" r:id="rId443" display="https://pubmed.ncbi.nlm.nih.gov/35733877/" xr:uid="{49F5B8D1-51C9-49BF-B641-1EC7749D228D}"/>
    <hyperlink ref="J460" r:id="rId444" display="https://pubmed.ncbi.nlm.nih.gov/35807006/" xr:uid="{EBCF5DE9-6DA8-4AE1-9F90-4A62FC1A3016}"/>
    <hyperlink ref="J514" r:id="rId445" display="https://pubmed.ncbi.nlm.nih.gov/35847772/" xr:uid="{D9A26332-3A29-4EE3-985E-AA6624A38A8F}"/>
    <hyperlink ref="J36" r:id="rId446" display="https://pubmed.ncbi.nlm.nih.gov/35791580/" xr:uid="{159EBE25-58EF-40BD-9728-C0A9157C307C}"/>
    <hyperlink ref="J292" r:id="rId447" display="https://pubmed.ncbi.nlm.nih.gov/35886001/" xr:uid="{F54489FC-F0FA-4290-BF66-850E51F4F894}"/>
    <hyperlink ref="J432" r:id="rId448" display="https://pubmed.ncbi.nlm.nih.gov/35900727/" xr:uid="{BB2CED42-E278-45EE-8726-235BED6390D3}"/>
    <hyperlink ref="J484" r:id="rId449" display="https://pubmed.ncbi.nlm.nih.gov/35878594/" xr:uid="{B01B5A78-2157-4615-807E-51500E38BB7A}"/>
    <hyperlink ref="J148" r:id="rId450" display="https://pubmed.ncbi.nlm.nih.gov/35918935/" xr:uid="{CB4ECFBE-41BF-409A-8A34-1991E59742A4}"/>
    <hyperlink ref="J489" r:id="rId451" display="https://pubmed.ncbi.nlm.nih.gov/35501327/" xr:uid="{4092C700-8800-462D-8874-4AE10575FB65}"/>
    <hyperlink ref="J293" r:id="rId452" display="https://pubmed.ncbi.nlm.nih.gov/36607619/" xr:uid="{6FE82FA6-CE4F-45EA-A4C0-656B5CF105FF}"/>
    <hyperlink ref="J580" r:id="rId453" display="https://pubmed.ncbi.nlm.nih.gov/36481892/" xr:uid="{36B62D88-D7D7-4687-9093-13D7E24BB0C8}"/>
    <hyperlink ref="J510" r:id="rId454" display="https://pubmed.ncbi.nlm.nih.gov/36588240/" xr:uid="{3421C2DF-4DD0-493C-AA34-7DB6B10049CF}"/>
    <hyperlink ref="J387" r:id="rId455" display="https://pubmed.ncbi.nlm.nih.gov/36372235/" xr:uid="{B823A2C3-16D3-4EAC-A23C-BD4D39C28FA4}"/>
    <hyperlink ref="J497" r:id="rId456" display="https://pubmed.ncbi.nlm.nih.gov/36539029/" xr:uid="{C6E59ABA-AD3C-4844-8605-58E18614F687}"/>
    <hyperlink ref="J419" r:id="rId457" display="https://pubmed.ncbi.nlm.nih.gov/36531581/" xr:uid="{F95C6E84-8C15-46D9-9DAD-2174306CA1F8}"/>
    <hyperlink ref="J231" r:id="rId458" display="https://pubmed.ncbi.nlm.nih.gov/36345414/" xr:uid="{4287A6C8-298F-480E-9695-F247873893D0}"/>
    <hyperlink ref="J102" r:id="rId459" display="https://pubmed.ncbi.nlm.nih.gov/36498540/" xr:uid="{E393BFB8-2853-4846-B4A1-CBEDA2096854}"/>
    <hyperlink ref="J26" r:id="rId460" display="https://pubmed.ncbi.nlm.nih.gov/36436549/" xr:uid="{1A44EF29-A23F-44F5-BF51-2D5D647E563B}"/>
    <hyperlink ref="J498" r:id="rId461" display="https://pubmed.ncbi.nlm.nih.gov/36396343/" xr:uid="{630DD0CC-31E6-4BD0-A690-3149A05694A0}"/>
    <hyperlink ref="J201" r:id="rId462" display="https://pubmed.ncbi.nlm.nih.gov/36288621/" xr:uid="{B3EC3A8B-ED90-4608-8555-9A34DB54A9A9}"/>
    <hyperlink ref="J544" r:id="rId463" display="https://pubmed.ncbi.nlm.nih.gov/36220331/" xr:uid="{9BC3D03A-0B49-4F39-967E-09EE76F9AB5E}"/>
    <hyperlink ref="J347" r:id="rId464" display="https://pubmed.ncbi.nlm.nih.gov/36301530/" xr:uid="{22BBA087-0E6B-4382-8E2D-26CDAEE18BE7}"/>
    <hyperlink ref="J206" r:id="rId465" display="https://pubmed.ncbi.nlm.nih.gov/34462582/" xr:uid="{562F7896-2969-49F5-BDB3-D9213567C68C}"/>
    <hyperlink ref="J548" r:id="rId466" display="https://pubmed.ncbi.nlm.nih.gov/36233684/" xr:uid="{595B9890-B513-4497-8B6A-3199585B5570}"/>
    <hyperlink ref="J362" r:id="rId467" display="https://pubmed.ncbi.nlm.nih.gov/36100689/" xr:uid="{29B8A1C6-0864-4C25-95CD-614A2EC51183}"/>
    <hyperlink ref="J541" r:id="rId468" display="https://pubmed.ncbi.nlm.nih.gov/36196693/" xr:uid="{5251815D-0477-45D7-9FB2-B329B153FC2B}"/>
    <hyperlink ref="J90" r:id="rId469" display="https://pubmed.ncbi.nlm.nih.gov/36126103/" xr:uid="{EA0F2704-4EAD-4737-9F2F-3BE59122ED1F}"/>
    <hyperlink ref="J200" r:id="rId470" display="https://pubmed.ncbi.nlm.nih.gov/36143395/" xr:uid="{83BDEF9D-9F29-4C99-9359-D617B36A78C4}"/>
    <hyperlink ref="J528" r:id="rId471" display="https://pubmed.ncbi.nlm.nih.gov/36079077/" xr:uid="{19ADBD14-76D6-4ABC-8786-19BD204E0635}"/>
    <hyperlink ref="J149" r:id="rId472" display="https://pubmed.ncbi.nlm.nih.gov/35989652/" xr:uid="{4195ADEE-A97A-478E-A169-9700A1565E03}"/>
    <hyperlink ref="J93" r:id="rId473" display="https://pubmed.ncbi.nlm.nih.gov/36009472/" xr:uid="{696489FE-8C30-4245-823F-9DFEC79DCA2F}"/>
    <hyperlink ref="J521" r:id="rId474" display="29181321" xr:uid="{BDF09834-DCE1-4E8E-B36F-EC8998471995}"/>
    <hyperlink ref="J222" r:id="rId475" display="https://pubmed.ncbi.nlm.nih.gov/36657154/" xr:uid="{9AED220E-059A-420B-9C4D-132B3B9C3636}"/>
    <hyperlink ref="J525" r:id="rId476" display="https://pubmed.ncbi.nlm.nih.gov/36698659/" xr:uid="{B0838C3F-E2AC-45DC-995F-34E3A58BAB0D}"/>
    <hyperlink ref="J94" r:id="rId477" display="https://pubmed.ncbi.nlm.nih.gov/36836781/" xr:uid="{6A0F97A8-D0B5-4C0E-A549-2EBBB33CEA9B}"/>
    <hyperlink ref="J545" r:id="rId478" display="https://pubmed.ncbi.nlm.nih.gov/36832078/" xr:uid="{02BD45ED-D571-46FE-A1BD-00CFC84D7EE1}"/>
    <hyperlink ref="J555" r:id="rId479" display="https://pubmed.ncbi.nlm.nih.gov/36972471/" xr:uid="{0F2207B8-9E97-4BAA-B1C8-01FCE963C72F}"/>
    <hyperlink ref="J180" r:id="rId480" display="https://pubmed.ncbi.nlm.nih.gov/36996440/" xr:uid="{B7802B40-CDE8-4863-BC0B-2143A75327C3}"/>
    <hyperlink ref="J478" r:id="rId481" display="https://pubmed.ncbi.nlm.nih.gov/34687615/" xr:uid="{F94E8C7F-92DB-4888-A62B-FBF28F463D1A}"/>
    <hyperlink ref="J181" r:id="rId482" display="https://pubmed.ncbi.nlm.nih.gov/36795380/" xr:uid="{8A0CA8FF-6CE0-4D7D-B10B-C7BFF2B78904}"/>
    <hyperlink ref="J467" r:id="rId483" display="https://pubmed.ncbi.nlm.nih.gov/36856552/" xr:uid="{CF8F0D39-0983-4762-95DE-2F7B8551B960}"/>
    <hyperlink ref="J490" r:id="rId484" display="https://pubmed.ncbi.nlm.nih.gov/37097228/" xr:uid="{6D64B681-E618-4882-9755-6B26D8A688E6}"/>
    <hyperlink ref="J402" r:id="rId485" display="https://pubmed.ncbi.nlm.nih.gov/37080590/" xr:uid="{CA04F06E-3368-4DC4-8050-C3D1E5AAFCE4}"/>
    <hyperlink ref="J95" r:id="rId486" display="https://pubmed.ncbi.nlm.nih.gov/37227747/" xr:uid="{8A45E6A7-E25B-49AC-965D-06C73E05D118}"/>
    <hyperlink ref="J238" r:id="rId487" display="https://pubmed.ncbi.nlm.nih.gov/37238236/" xr:uid="{8A73DDA8-44B6-4F05-8B11-CC36B61DF349}"/>
    <hyperlink ref="J294" r:id="rId488" display="https://pubmed.ncbi.nlm.nih.gov/36646238/" xr:uid="{66C7458C-8A1C-45C4-BC99-D4C04D125279}"/>
    <hyperlink ref="J382" r:id="rId489" display="https://pubmed.ncbi.nlm.nih.gov/37459066/" xr:uid="{9AE820CC-39D0-41C4-9B71-1A5FAD97CB6A}"/>
    <hyperlink ref="J363" r:id="rId490" display="https://pubmed.ncbi.nlm.nih.gov/37504961/" xr:uid="{6AD6084D-2149-4546-996F-6E3C4BBD8CE3}"/>
    <hyperlink ref="J150" r:id="rId491" display="https://pubmed.ncbi.nlm.nih.gov/37452284/" xr:uid="{81855612-317A-42F0-A943-1BF886048ECD}"/>
    <hyperlink ref="J526" r:id="rId492" display="https://pubmed.ncbi.nlm.nih.gov/37510157/" xr:uid="{F25CABBE-85B7-49BE-87BC-D865D8F13887}"/>
    <hyperlink ref="J378" r:id="rId493" display="https://pubmed.ncbi.nlm.nih.gov/37568834/" xr:uid="{B0DD591F-6E9F-419B-8666-F4CE4657C0BC}"/>
    <hyperlink ref="J429" r:id="rId494" display="https://pubmed.ncbi.nlm.nih.gov/37568834/" xr:uid="{D1C78120-0200-44AF-97DF-70CD8BD0C429}"/>
    <hyperlink ref="J91" r:id="rId495" display="https://pubmed.ncbi.nlm.nih.gov/37568876/" xr:uid="{F2DEE34E-E5E3-450F-8523-E8419149967D}"/>
    <hyperlink ref="J295" r:id="rId496" display="https://pubmed.ncbi.nlm.nih.gov/36948373/" xr:uid="{0AFB415D-6C23-4B1E-9321-AB6C6403835F}"/>
    <hyperlink ref="J161" r:id="rId497" display="https://pubmed.ncbi.nlm.nih.gov/37214765/" xr:uid="{854877A7-555C-4059-87A3-82A9770BE8EA}"/>
    <hyperlink ref="J379" r:id="rId498" display="https://pubmed.ncbi.nlm.nih.gov/37763275/" xr:uid="{C5DC7923-732A-4368-9EE5-145EB47DAE5A}"/>
    <hyperlink ref="J426" r:id="rId499" display="https://pubmed.ncbi.nlm.nih.gov/37763275/" xr:uid="{243708B3-6341-4C54-9575-2013744A0543}"/>
    <hyperlink ref="J453" r:id="rId500" display="https://pubmed.ncbi.nlm.nih.gov/36966816/" xr:uid="{AB6AFBB7-ECF2-401A-9B0E-3BE6FDEB8F85}"/>
    <hyperlink ref="J479" r:id="rId501" display="https://pubmed.ncbi.nlm.nih.gov/37028446/" xr:uid="{5E56C4DC-4736-4808-BCAB-2777CD8EFE2E}"/>
  </hyperlinks>
  <printOptions horizontalCentered="1"/>
  <pageMargins left="0" right="0" top="0" bottom="0.39370078740157483" header="0" footer="0"/>
  <pageSetup paperSize="9" scale="25" fitToWidth="0" orientation="landscape" r:id="rId502"/>
  <headerFooter>
    <oddFooter>&amp;L&amp;16&amp;G&amp;R&amp;20Page  &amp;P of &amp;N</oddFooter>
  </headerFooter>
  <rowBreaks count="52" manualBreakCount="52">
    <brk id="14" max="13" man="1"/>
    <brk id="24" max="13" man="1"/>
    <brk id="34" max="13" man="1"/>
    <brk id="45" max="13" man="1"/>
    <brk id="55" max="13" man="1"/>
    <brk id="66" max="13" man="1"/>
    <brk id="77" max="13" man="1"/>
    <brk id="87" max="13" man="1"/>
    <brk id="96" max="13" man="1"/>
    <brk id="106" max="13" man="1"/>
    <brk id="116" max="13" man="1"/>
    <brk id="126" max="13" man="1"/>
    <brk id="139" max="13" man="1"/>
    <brk id="150" max="13" man="1"/>
    <brk id="162" max="13" man="1"/>
    <brk id="169" max="13" man="1"/>
    <brk id="183" max="13" man="1"/>
    <brk id="194" max="13" man="1"/>
    <brk id="205" max="13" man="1"/>
    <brk id="215" max="13" man="1"/>
    <brk id="223" max="13" man="1"/>
    <brk id="235" max="13" man="1"/>
    <brk id="246" max="13" man="1"/>
    <brk id="256" max="13" man="1"/>
    <brk id="259" max="13" man="1"/>
    <brk id="270" max="13" man="1"/>
    <brk id="281" max="13" man="1"/>
    <brk id="302" max="13" man="1"/>
    <brk id="314" max="13" man="1"/>
    <brk id="322" max="13" man="1"/>
    <brk id="331" max="13" man="1"/>
    <brk id="342" max="13" man="1"/>
    <brk id="353" max="13" man="1"/>
    <brk id="363" max="13" man="1"/>
    <brk id="373" max="13" man="1"/>
    <brk id="384" max="13" man="1"/>
    <brk id="396" max="13" man="1"/>
    <brk id="406" max="13" man="1"/>
    <brk id="416" max="13" man="1"/>
    <brk id="428" max="13" man="1"/>
    <brk id="438" max="13" man="1"/>
    <brk id="450" max="13" man="1"/>
    <brk id="463" max="13" man="1"/>
    <brk id="476" max="13" man="1"/>
    <brk id="488" max="13" man="1"/>
    <brk id="500" max="13" man="1"/>
    <brk id="512" max="13" man="1"/>
    <brk id="526" max="13" man="1"/>
    <brk id="538" max="13" man="1"/>
    <brk id="556" max="13" man="1"/>
    <brk id="567" max="13" man="1"/>
    <brk id="577" max="13" man="1"/>
  </rowBreaks>
  <legacyDrawingHF r:id="rId5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0"/>
  <sheetViews>
    <sheetView zoomScale="85" zoomScaleNormal="85" workbookViewId="0">
      <selection activeCell="J30" sqref="J30"/>
    </sheetView>
  </sheetViews>
  <sheetFormatPr defaultColWidth="9.140625" defaultRowHeight="15"/>
  <cols>
    <col min="1" max="1" width="13.85546875" bestFit="1" customWidth="1"/>
    <col min="3" max="3" width="10.85546875" bestFit="1" customWidth="1"/>
  </cols>
  <sheetData>
    <row r="1" spans="1:10">
      <c r="A1" t="str">
        <f>'Publication Directory'!J2</f>
        <v>PMID</v>
      </c>
      <c r="B1" t="str">
        <f>'Publication Directory'!K2</f>
        <v>Year</v>
      </c>
      <c r="D1" t="s">
        <v>108</v>
      </c>
      <c r="E1" t="s">
        <v>1649</v>
      </c>
    </row>
    <row r="2" spans="1:10">
      <c r="A2" s="186">
        <f>IF('Publication Directory'!J406="","",IF(COUNTIF(('Publication Directory'!$J406:'Publication Directory'!$J1052),'Publication Directory'!$J406)=1,'Publication Directory'!J406,""))</f>
        <v>15148406</v>
      </c>
      <c r="B2" s="186">
        <f>IF('Publication Directory'!K406="","",IF(COUNTIF(('Publication Directory'!$J406:'Publication Directory'!$J1052),'Publication Directory'!$J406)=1,'Publication Directory'!K406,""))</f>
        <v>2004</v>
      </c>
      <c r="C2">
        <v>2004</v>
      </c>
      <c r="D2">
        <v>15148406</v>
      </c>
      <c r="E2">
        <v>2004</v>
      </c>
      <c r="F2" t="s">
        <v>1647</v>
      </c>
      <c r="G2" t="s">
        <v>1647</v>
      </c>
    </row>
    <row r="3" spans="1:10">
      <c r="A3" s="186">
        <f>IF('Publication Directory'!J364="","",IF(COUNTIF(('Publication Directory'!$J364:'Publication Directory'!$J1010),'Publication Directory'!$J364)=1,'Publication Directory'!J364,""))</f>
        <v>16650474</v>
      </c>
      <c r="B3" s="186">
        <f>IF('Publication Directory'!K364="","",IF(COUNTIF(('Publication Directory'!$J364:'Publication Directory'!$J1010),'Publication Directory'!$J364)=1,'Publication Directory'!K364,""))</f>
        <v>2006</v>
      </c>
      <c r="D3">
        <v>16650474</v>
      </c>
      <c r="E3">
        <v>2006</v>
      </c>
      <c r="G3" t="s">
        <v>589</v>
      </c>
      <c r="H3" t="s">
        <v>1648</v>
      </c>
      <c r="J3" t="s">
        <v>1650</v>
      </c>
    </row>
    <row r="4" spans="1:10">
      <c r="A4" s="186">
        <f>IF('Publication Directory'!J365="","",IF(COUNTIF(('Publication Directory'!$J365:'Publication Directory'!$J1011),'Publication Directory'!$J365)=1,'Publication Directory'!J365,""))</f>
        <v>16639019</v>
      </c>
      <c r="B4" s="186">
        <f>IF('Publication Directory'!K365="","",IF(COUNTIF(('Publication Directory'!$J365:'Publication Directory'!$J1011),'Publication Directory'!$J365)=1,'Publication Directory'!K365,""))</f>
        <v>2006</v>
      </c>
      <c r="D4">
        <v>16639019</v>
      </c>
      <c r="E4">
        <v>2006</v>
      </c>
      <c r="G4">
        <v>2000</v>
      </c>
      <c r="H4">
        <f>COUNTIF(E:E,2000)</f>
        <v>0</v>
      </c>
      <c r="J4">
        <f>IF('Publication Directory'!J4="","",IF(COUNTIF(('Publication Directory'!$J4:'Publication Directory'!$J650),'Publication Directory'!$J4)=1,'Publication Directory'!J4,""))</f>
        <v>21117594</v>
      </c>
    </row>
    <row r="5" spans="1:10">
      <c r="A5" s="186">
        <f>IF('Publication Directory'!J407="","",IF(COUNTIF(('Publication Directory'!$J407:'Publication Directory'!$J1053),'Publication Directory'!$J407)=1,'Publication Directory'!J407,""))</f>
        <v>16936137</v>
      </c>
      <c r="B5" s="186">
        <f>IF('Publication Directory'!K407="","",IF(COUNTIF(('Publication Directory'!$J407:'Publication Directory'!$J1053),'Publication Directory'!$J407)=1,'Publication Directory'!K407,""))</f>
        <v>2006</v>
      </c>
      <c r="D5">
        <v>16936137</v>
      </c>
      <c r="E5">
        <v>2006</v>
      </c>
      <c r="G5">
        <v>2001</v>
      </c>
      <c r="H5">
        <f>COUNTIF(E:E,2001)</f>
        <v>0</v>
      </c>
    </row>
    <row r="6" spans="1:10">
      <c r="A6" s="186">
        <f>IF('Publication Directory'!J504="","",IF(COUNTIF(('Publication Directory'!$J504:'Publication Directory'!$J1150),'Publication Directory'!$J504)=1,'Publication Directory'!J504,""))</f>
        <v>17265801</v>
      </c>
      <c r="B6" s="186">
        <f>IF('Publication Directory'!K504="","",IF(COUNTIF(('Publication Directory'!$J504:'Publication Directory'!$J1150),'Publication Directory'!$J504)=1,'Publication Directory'!K504,""))</f>
        <v>2006</v>
      </c>
      <c r="C6">
        <v>2006</v>
      </c>
      <c r="D6">
        <v>17265801</v>
      </c>
      <c r="E6">
        <v>2006</v>
      </c>
      <c r="G6">
        <v>2002</v>
      </c>
      <c r="H6">
        <f>COUNTIF(E:E,2002)</f>
        <v>0</v>
      </c>
    </row>
    <row r="7" spans="1:10">
      <c r="A7" s="186">
        <f>IF('Publication Directory'!J366="","",IF(COUNTIF(('Publication Directory'!$J366:'Publication Directory'!$J1012),'Publication Directory'!$J366)=1,'Publication Directory'!J366,""))</f>
        <v>17591900</v>
      </c>
      <c r="B7" s="186">
        <f>IF('Publication Directory'!K366="","",IF(COUNTIF(('Publication Directory'!$J366:'Publication Directory'!$J1012),'Publication Directory'!$J366)=1,'Publication Directory'!K366,""))</f>
        <v>2007</v>
      </c>
      <c r="D7">
        <v>17591900</v>
      </c>
      <c r="E7">
        <v>2007</v>
      </c>
      <c r="G7">
        <v>2003</v>
      </c>
      <c r="H7">
        <f>COUNTIF(E:E,2003)</f>
        <v>0</v>
      </c>
    </row>
    <row r="8" spans="1:10">
      <c r="A8" s="186">
        <f>IF('Publication Directory'!J367="","",IF(COUNTIF(('Publication Directory'!$J367:'Publication Directory'!$J1013),'Publication Directory'!$J367)=1,'Publication Directory'!J367,""))</f>
        <v>17460294</v>
      </c>
      <c r="B8" s="186">
        <f>IF('Publication Directory'!K367="","",IF(COUNTIF(('Publication Directory'!$J367:'Publication Directory'!$J1013),'Publication Directory'!$J367)=1,'Publication Directory'!K367,""))</f>
        <v>2007</v>
      </c>
      <c r="D8">
        <v>17460294</v>
      </c>
      <c r="E8">
        <v>2007</v>
      </c>
      <c r="G8">
        <v>2004</v>
      </c>
      <c r="H8">
        <f>COUNTIF(E:E,2004)</f>
        <v>1</v>
      </c>
    </row>
    <row r="9" spans="1:10">
      <c r="A9" s="186">
        <f>IF('Publication Directory'!J418="","",IF(COUNTIF(('Publication Directory'!$J418:'Publication Directory'!$J1064),'Publication Directory'!$J418)=1,'Publication Directory'!J418,""))</f>
        <v>17429491</v>
      </c>
      <c r="B9" s="186">
        <f>IF('Publication Directory'!K418="","",IF(COUNTIF(('Publication Directory'!$J418:'Publication Directory'!$J1064),'Publication Directory'!$J418)=1,'Publication Directory'!K418,""))</f>
        <v>2007</v>
      </c>
      <c r="D9">
        <v>17429491</v>
      </c>
      <c r="E9">
        <v>2007</v>
      </c>
      <c r="G9">
        <v>2005</v>
      </c>
      <c r="H9">
        <f>COUNTIF(E:E,2005)</f>
        <v>0</v>
      </c>
    </row>
    <row r="10" spans="1:10">
      <c r="A10" s="186">
        <f>IF('Publication Directory'!J579="","",IF(COUNTIF(('Publication Directory'!$J579:'Publication Directory'!$J1225),'Publication Directory'!$J579)=1,'Publication Directory'!J579,""))</f>
        <v>17429482</v>
      </c>
      <c r="B10" s="186">
        <f>IF('Publication Directory'!K579="","",IF(COUNTIF(('Publication Directory'!$J579:'Publication Directory'!$J1225),'Publication Directory'!$J579)=1,'Publication Directory'!K579,""))</f>
        <v>2007</v>
      </c>
      <c r="C10">
        <v>2007</v>
      </c>
      <c r="D10">
        <v>17429482</v>
      </c>
      <c r="E10">
        <v>2007</v>
      </c>
      <c r="G10">
        <v>2006</v>
      </c>
      <c r="H10">
        <f>COUNTIF(E:E,2006)</f>
        <v>4</v>
      </c>
    </row>
    <row r="11" spans="1:10">
      <c r="A11" s="186">
        <f>IF('Publication Directory'!J163="","",IF(COUNTIF(('Publication Directory'!$J163:'Publication Directory'!$J809),'Publication Directory'!$J163)=1,'Publication Directory'!J163,""))</f>
        <v>18562844</v>
      </c>
      <c r="B11" s="186">
        <f>IF('Publication Directory'!K163="","",IF(COUNTIF(('Publication Directory'!$J163:'Publication Directory'!$J809),'Publication Directory'!$J163)=1,'Publication Directory'!K163,""))</f>
        <v>2008</v>
      </c>
      <c r="D11">
        <v>18562844</v>
      </c>
      <c r="E11">
        <v>2008</v>
      </c>
      <c r="G11">
        <v>2007</v>
      </c>
      <c r="H11">
        <f>COUNTIF(E:E,2007)</f>
        <v>4</v>
      </c>
    </row>
    <row r="12" spans="1:10">
      <c r="A12" s="186">
        <f>IF('Publication Directory'!J215="","",IF(COUNTIF(('Publication Directory'!$J215:'Publication Directory'!$J861),'Publication Directory'!$J215)=1,'Publication Directory'!J215,""))</f>
        <v>18436843</v>
      </c>
      <c r="B12" s="186">
        <f>IF('Publication Directory'!K215="","",IF(COUNTIF(('Publication Directory'!$J215:'Publication Directory'!$J861),'Publication Directory'!$J215)=1,'Publication Directory'!K215,""))</f>
        <v>2008</v>
      </c>
      <c r="D12">
        <v>18436843</v>
      </c>
      <c r="E12">
        <v>2008</v>
      </c>
      <c r="G12">
        <v>2008</v>
      </c>
      <c r="H12">
        <f>COUNTIF(E:E,2008)</f>
        <v>7</v>
      </c>
    </row>
    <row r="13" spans="1:10">
      <c r="A13" s="186">
        <f>IF('Publication Directory'!J304="","",IF(COUNTIF(('Publication Directory'!$J304:'Publication Directory'!$J950),'Publication Directory'!$J304)=1,'Publication Directory'!J304,""))</f>
        <v>18499214</v>
      </c>
      <c r="B13" s="186">
        <f>IF('Publication Directory'!K304="","",IF(COUNTIF(('Publication Directory'!$J304:'Publication Directory'!$J950),'Publication Directory'!$J304)=1,'Publication Directory'!K304,""))</f>
        <v>2008</v>
      </c>
      <c r="D13">
        <v>18499214</v>
      </c>
      <c r="E13">
        <v>2008</v>
      </c>
      <c r="G13">
        <v>2009</v>
      </c>
      <c r="H13">
        <f>COUNTIF(E:E,2009)</f>
        <v>4</v>
      </c>
    </row>
    <row r="14" spans="1:10">
      <c r="A14" s="186">
        <f>IF('Publication Directory'!J325="","",IF(COUNTIF(('Publication Directory'!$J325:'Publication Directory'!$J971),'Publication Directory'!$J325)=1,'Publication Directory'!J325,""))</f>
        <v>18625935</v>
      </c>
      <c r="B14" s="186">
        <f>IF('Publication Directory'!K325="","",IF(COUNTIF(('Publication Directory'!$J325:'Publication Directory'!$J971),'Publication Directory'!$J325)=1,'Publication Directory'!K325,""))</f>
        <v>2008</v>
      </c>
      <c r="D14">
        <v>18625935</v>
      </c>
      <c r="E14">
        <v>2008</v>
      </c>
      <c r="G14">
        <v>2010</v>
      </c>
      <c r="H14">
        <f>COUNTIF(E:E,2010)</f>
        <v>9</v>
      </c>
    </row>
    <row r="15" spans="1:10">
      <c r="A15" s="186">
        <f>IF('Publication Directory'!J368="","",IF(COUNTIF(('Publication Directory'!$J368:'Publication Directory'!$J1014),'Publication Directory'!$J368)=1,'Publication Directory'!J368,""))</f>
        <v>18991039</v>
      </c>
      <c r="B15" s="186">
        <f>IF('Publication Directory'!K368="","",IF(COUNTIF(('Publication Directory'!$J368:'Publication Directory'!$J1014),'Publication Directory'!$J368)=1,'Publication Directory'!K368,""))</f>
        <v>2008</v>
      </c>
      <c r="D15">
        <v>18991039</v>
      </c>
      <c r="E15">
        <v>2008</v>
      </c>
      <c r="G15">
        <v>2011</v>
      </c>
      <c r="H15">
        <f>COUNTIF(E:E,2011)</f>
        <v>18</v>
      </c>
    </row>
    <row r="16" spans="1:10">
      <c r="A16" s="186">
        <f>IF('Publication Directory'!J461="","",IF(COUNTIF(('Publication Directory'!$J461:'Publication Directory'!$J1107),'Publication Directory'!$J461)=1,'Publication Directory'!J461,""))</f>
        <v>18413527</v>
      </c>
      <c r="B16" s="186">
        <f>IF('Publication Directory'!K461="","",IF(COUNTIF(('Publication Directory'!$J461:'Publication Directory'!$J1107),'Publication Directory'!$J461)=1,'Publication Directory'!K461,""))</f>
        <v>2008</v>
      </c>
      <c r="D16">
        <v>18413527</v>
      </c>
      <c r="E16">
        <v>2008</v>
      </c>
      <c r="G16">
        <v>2012</v>
      </c>
      <c r="H16">
        <f>COUNTIF(E:E,2012)</f>
        <v>12</v>
      </c>
    </row>
    <row r="17" spans="1:8">
      <c r="A17" s="186">
        <f>IF('Publication Directory'!J474="","",IF(COUNTIF(('Publication Directory'!$J474:'Publication Directory'!$J1120),'Publication Directory'!$J474)=1,'Publication Directory'!J474,""))</f>
        <v>18486223</v>
      </c>
      <c r="B17" s="186">
        <f>IF('Publication Directory'!K474="","",IF(COUNTIF(('Publication Directory'!$J474:'Publication Directory'!$J1120),'Publication Directory'!$J474)=1,'Publication Directory'!K474,""))</f>
        <v>2008</v>
      </c>
      <c r="C17">
        <v>2008</v>
      </c>
      <c r="D17">
        <v>18486223</v>
      </c>
      <c r="E17">
        <v>2008</v>
      </c>
      <c r="G17">
        <v>2013</v>
      </c>
      <c r="H17">
        <f>COUNTIF(E:E,2013)</f>
        <v>30</v>
      </c>
    </row>
    <row r="18" spans="1:8">
      <c r="A18" s="186">
        <f>IF('Publication Directory'!J232="","",IF(COUNTIF(('Publication Directory'!$J232:'Publication Directory'!$J878),'Publication Directory'!$J232)=1,'Publication Directory'!J232,""))</f>
        <v>20126479</v>
      </c>
      <c r="B18" s="186">
        <f>IF('Publication Directory'!K232="","",IF(COUNTIF(('Publication Directory'!$J232:'Publication Directory'!$J878),'Publication Directory'!$J232)=1,'Publication Directory'!K232,""))</f>
        <v>2009</v>
      </c>
      <c r="D18">
        <v>20126479</v>
      </c>
      <c r="E18">
        <v>2009</v>
      </c>
      <c r="G18">
        <v>2014</v>
      </c>
      <c r="H18">
        <f>COUNTIF(E:E,2014)</f>
        <v>38</v>
      </c>
    </row>
    <row r="19" spans="1:8">
      <c r="A19" s="186">
        <f>IF('Publication Directory'!J300="","",IF(COUNTIF(('Publication Directory'!$J300:'Publication Directory'!$J946),'Publication Directory'!$J300)=1,'Publication Directory'!J300,""))</f>
        <v>18997096</v>
      </c>
      <c r="B19" s="186">
        <f>IF('Publication Directory'!K300="","",IF(COUNTIF(('Publication Directory'!$J300:'Publication Directory'!$J946),'Publication Directory'!$J300)=1,'Publication Directory'!K300,""))</f>
        <v>2009</v>
      </c>
      <c r="D19">
        <v>18997096</v>
      </c>
      <c r="E19">
        <v>2009</v>
      </c>
      <c r="G19">
        <v>2015</v>
      </c>
      <c r="H19">
        <f>COUNTIF(E:E,2015)</f>
        <v>34</v>
      </c>
    </row>
    <row r="20" spans="1:8">
      <c r="A20" s="186">
        <f>IF('Publication Directory'!J408="","",IF(COUNTIF(('Publication Directory'!$J408:'Publication Directory'!$J1054),'Publication Directory'!$J408)=1,'Publication Directory'!J408,""))</f>
        <v>19934058</v>
      </c>
      <c r="B20" s="186">
        <f>IF('Publication Directory'!K408="","",IF(COUNTIF(('Publication Directory'!$J408:'Publication Directory'!$J1054),'Publication Directory'!$J408)=1,'Publication Directory'!K408,""))</f>
        <v>2009</v>
      </c>
      <c r="D20">
        <v>19934058</v>
      </c>
      <c r="E20">
        <v>2009</v>
      </c>
      <c r="G20">
        <v>2016</v>
      </c>
      <c r="H20">
        <f>COUNTIF(E:E,2016)</f>
        <v>46</v>
      </c>
    </row>
    <row r="21" spans="1:8">
      <c r="A21" s="186">
        <f>IF('Publication Directory'!J465="","",IF(COUNTIF(('Publication Directory'!$J465:'Publication Directory'!$J1111),'Publication Directory'!$J465)=1,'Publication Directory'!J465,""))</f>
        <v>19327747</v>
      </c>
      <c r="B21" s="186">
        <f>IF('Publication Directory'!K465="","",IF(COUNTIF(('Publication Directory'!$J465:'Publication Directory'!$J1111),'Publication Directory'!$J465)=1,'Publication Directory'!K465,""))</f>
        <v>2009</v>
      </c>
      <c r="C21">
        <v>2009</v>
      </c>
      <c r="D21">
        <v>19327747</v>
      </c>
      <c r="E21">
        <v>2009</v>
      </c>
      <c r="G21">
        <v>2017</v>
      </c>
      <c r="H21">
        <f>COUNTIF(E:E,2017)</f>
        <v>45</v>
      </c>
    </row>
    <row r="22" spans="1:8">
      <c r="A22" s="186">
        <f>IF('Publication Directory'!J4="","",IF(COUNTIF(('Publication Directory'!$J4:'Publication Directory'!$J650),'Publication Directory'!$J4)=1,'Publication Directory'!J4,""))</f>
        <v>21117594</v>
      </c>
      <c r="B22" s="186">
        <f>IF('Publication Directory'!K4="","",IF(COUNTIF(('Publication Directory'!$J4:'Publication Directory'!$J650),'Publication Directory'!$J4)=1,'Publication Directory'!K4,""))</f>
        <v>2010</v>
      </c>
      <c r="D22">
        <v>21117594</v>
      </c>
      <c r="E22">
        <v>2010</v>
      </c>
      <c r="G22">
        <v>2018</v>
      </c>
      <c r="H22">
        <f>COUNTIF(E:E,2018)</f>
        <v>37</v>
      </c>
    </row>
    <row r="23" spans="1:8">
      <c r="A23" s="186">
        <f>IF('Publication Directory'!J45="","",IF(COUNTIF(('Publication Directory'!$J45:'Publication Directory'!$J691),'Publication Directory'!$J45)=1,'Publication Directory'!J45,""))</f>
        <v>20337274</v>
      </c>
      <c r="B23" s="186">
        <f>IF('Publication Directory'!K45="","",IF(COUNTIF(('Publication Directory'!$J45:'Publication Directory'!$J691),'Publication Directory'!$J45)=1,'Publication Directory'!K45,""))</f>
        <v>2010</v>
      </c>
      <c r="D23">
        <v>20337274</v>
      </c>
      <c r="E23">
        <v>2010</v>
      </c>
      <c r="G23">
        <v>2019</v>
      </c>
      <c r="H23">
        <f>COUNTIF(E:E,2019)</f>
        <v>37</v>
      </c>
    </row>
    <row r="24" spans="1:8">
      <c r="A24" s="186">
        <f>IF('Publication Directory'!J239="","",IF(COUNTIF(('Publication Directory'!$J239:'Publication Directory'!$J885),'Publication Directory'!$J239)=1,'Publication Directory'!J239,""))</f>
        <v>20673590</v>
      </c>
      <c r="B24" s="186">
        <f>IF('Publication Directory'!K239="","",IF(COUNTIF(('Publication Directory'!$J239:'Publication Directory'!$J885),'Publication Directory'!$J239)=1,'Publication Directory'!K239,""))</f>
        <v>2010</v>
      </c>
      <c r="D24">
        <v>20673590</v>
      </c>
      <c r="E24">
        <v>2010</v>
      </c>
      <c r="G24">
        <v>2020</v>
      </c>
      <c r="H24">
        <f>COUNTIF(E:E,2020)</f>
        <v>45</v>
      </c>
    </row>
    <row r="25" spans="1:8">
      <c r="A25" s="186">
        <f>IF('Publication Directory'!J326="","",IF(COUNTIF(('Publication Directory'!$J326:'Publication Directory'!$J972),'Publication Directory'!$J326)=1,'Publication Directory'!J326,""))</f>
        <v>20149815</v>
      </c>
      <c r="B25" s="186">
        <f>IF('Publication Directory'!K326="","",IF(COUNTIF(('Publication Directory'!$J326:'Publication Directory'!$J972),'Publication Directory'!$J326)=1,'Publication Directory'!K326,""))</f>
        <v>2010</v>
      </c>
      <c r="D25">
        <v>20149815</v>
      </c>
      <c r="E25">
        <v>2010</v>
      </c>
      <c r="G25">
        <v>2021</v>
      </c>
      <c r="H25">
        <f>COUNTIF(E:E,2021)</f>
        <v>40</v>
      </c>
    </row>
    <row r="26" spans="1:8">
      <c r="A26" s="186">
        <f>IF('Publication Directory'!J341="","",IF(COUNTIF(('Publication Directory'!$J341:'Publication Directory'!$J987),'Publication Directory'!$J341)=1,'Publication Directory'!J341,""))</f>
        <v>20142554</v>
      </c>
      <c r="B26" s="186">
        <f>IF('Publication Directory'!K341="","",IF(COUNTIF(('Publication Directory'!$J341:'Publication Directory'!$J987),'Publication Directory'!$J341)=1,'Publication Directory'!K341,""))</f>
        <v>2010</v>
      </c>
      <c r="D26">
        <v>20142554</v>
      </c>
      <c r="E26">
        <v>2010</v>
      </c>
      <c r="G26">
        <v>2022</v>
      </c>
      <c r="H26">
        <f>COUNTIF(E:E,2022)</f>
        <v>46</v>
      </c>
    </row>
    <row r="27" spans="1:8">
      <c r="A27" s="186">
        <f>IF('Publication Directory'!J342="","",IF(COUNTIF(('Publication Directory'!$J342:'Publication Directory'!$J988),'Publication Directory'!$J342)=1,'Publication Directory'!J342,""))</f>
        <v>20638402</v>
      </c>
      <c r="B27" s="186">
        <f>IF('Publication Directory'!K342="","",IF(COUNTIF(('Publication Directory'!$J342:'Publication Directory'!$J988),'Publication Directory'!$J342)=1,'Publication Directory'!K342,""))</f>
        <v>2010</v>
      </c>
      <c r="D27">
        <v>20638402</v>
      </c>
      <c r="E27">
        <v>2010</v>
      </c>
      <c r="G27">
        <v>2023</v>
      </c>
      <c r="H27">
        <f>COUNTIF(E:E,2023)</f>
        <v>32</v>
      </c>
    </row>
    <row r="28" spans="1:8">
      <c r="A28" s="186">
        <f>IF('Publication Directory'!J409="","",IF(COUNTIF(('Publication Directory'!$J409:'Publication Directory'!$J1055),'Publication Directory'!$J409)=1,'Publication Directory'!J409,""))</f>
        <v>20854834</v>
      </c>
      <c r="B28" s="186">
        <f>IF('Publication Directory'!K409="","",IF(COUNTIF(('Publication Directory'!$J409:'Publication Directory'!$J1055),'Publication Directory'!$J409)=1,'Publication Directory'!K409,""))</f>
        <v>2010</v>
      </c>
      <c r="D28">
        <v>20854834</v>
      </c>
      <c r="E28">
        <v>2010</v>
      </c>
      <c r="G28" t="s">
        <v>2544</v>
      </c>
      <c r="H28">
        <f>SUM(H4:H27)</f>
        <v>489</v>
      </c>
    </row>
    <row r="29" spans="1:8">
      <c r="A29" s="186">
        <f>IF('Publication Directory'!J410="","",IF(COUNTIF(('Publication Directory'!$J410:'Publication Directory'!$J1056),'Publication Directory'!$J410)=1,'Publication Directory'!J410,""))</f>
        <v>20238030</v>
      </c>
      <c r="B29" s="186">
        <f>IF('Publication Directory'!K410="","",IF(COUNTIF(('Publication Directory'!$J410:'Publication Directory'!$J1056),'Publication Directory'!$J410)=1,'Publication Directory'!K410,""))</f>
        <v>2010</v>
      </c>
      <c r="D29">
        <v>20238030</v>
      </c>
      <c r="E29">
        <v>2010</v>
      </c>
    </row>
    <row r="30" spans="1:8">
      <c r="A30" s="186">
        <f>IF('Publication Directory'!J520="","",IF(COUNTIF(('Publication Directory'!$J520:'Publication Directory'!$J1166),'Publication Directory'!$J520)=1,'Publication Directory'!J520,""))</f>
        <v>21057346</v>
      </c>
      <c r="B30" s="186">
        <f>IF('Publication Directory'!K520="","",IF(COUNTIF(('Publication Directory'!$J520:'Publication Directory'!$J1166),'Publication Directory'!$J520)=1,'Publication Directory'!K520,""))</f>
        <v>2010</v>
      </c>
      <c r="C30">
        <v>2010</v>
      </c>
      <c r="D30">
        <v>21057346</v>
      </c>
      <c r="E30">
        <v>2010</v>
      </c>
    </row>
    <row r="31" spans="1:8">
      <c r="A31" s="186">
        <f>IF('Publication Directory'!J49="","",IF(COUNTIF(('Publication Directory'!$J49:'Publication Directory'!$J695),'Publication Directory'!$J49)=1,'Publication Directory'!J49,""))</f>
        <v>22039250</v>
      </c>
      <c r="B31" s="186">
        <f>IF('Publication Directory'!K49="","",IF(COUNTIF(('Publication Directory'!$J49:'Publication Directory'!$J695),'Publication Directory'!$J49)=1,'Publication Directory'!K49,""))</f>
        <v>2011</v>
      </c>
      <c r="D31">
        <v>22039250</v>
      </c>
      <c r="E31">
        <v>2011</v>
      </c>
    </row>
    <row r="32" spans="1:8">
      <c r="A32" s="186">
        <f>IF('Publication Directory'!J103="","",IF(COUNTIF(('Publication Directory'!$J103:'Publication Directory'!$J749),'Publication Directory'!$J103)=1,'Publication Directory'!J103,""))</f>
        <v>21721269</v>
      </c>
      <c r="B32" s="186">
        <f>IF('Publication Directory'!K103="","",IF(COUNTIF(('Publication Directory'!$J103:'Publication Directory'!$J749),'Publication Directory'!$J103)=1,'Publication Directory'!K103,""))</f>
        <v>2011</v>
      </c>
      <c r="D32">
        <v>21721269</v>
      </c>
      <c r="E32">
        <v>2011</v>
      </c>
    </row>
    <row r="33" spans="1:5">
      <c r="A33" s="186">
        <f>IF('Publication Directory'!J128="","",IF(COUNTIF(('Publication Directory'!$J128:'Publication Directory'!$J774),'Publication Directory'!$J128)=1,'Publication Directory'!J128,""))</f>
        <v>21293495</v>
      </c>
      <c r="B33" s="186">
        <f>IF('Publication Directory'!K128="","",IF(COUNTIF(('Publication Directory'!$J128:'Publication Directory'!$J774),'Publication Directory'!$J128)=1,'Publication Directory'!K128,""))</f>
        <v>2011</v>
      </c>
      <c r="D33">
        <v>21293495</v>
      </c>
      <c r="E33">
        <v>2011</v>
      </c>
    </row>
    <row r="34" spans="1:5">
      <c r="A34" s="186">
        <f>IF('Publication Directory'!J129="","",IF(COUNTIF(('Publication Directory'!$J129:'Publication Directory'!$J775),'Publication Directory'!$J129)=1,'Publication Directory'!J129,""))</f>
        <v>20956277</v>
      </c>
      <c r="B34" s="186">
        <f>IF('Publication Directory'!K129="","",IF(COUNTIF(('Publication Directory'!$J129:'Publication Directory'!$J775),'Publication Directory'!$J129)=1,'Publication Directory'!K129,""))</f>
        <v>2011</v>
      </c>
      <c r="D34">
        <v>20956277</v>
      </c>
      <c r="E34">
        <v>2011</v>
      </c>
    </row>
    <row r="35" spans="1:5">
      <c r="A35" s="186">
        <f>IF('Publication Directory'!J217="","",IF(COUNTIF(('Publication Directory'!$J217:'Publication Directory'!$J863),'Publication Directory'!$J217)=1,'Publication Directory'!J217,""))</f>
        <v>22159690</v>
      </c>
      <c r="B35" s="186">
        <f>IF('Publication Directory'!K217="","",IF(COUNTIF(('Publication Directory'!$J217:'Publication Directory'!$J863),'Publication Directory'!$J217)=1,'Publication Directory'!K217,""))</f>
        <v>2011</v>
      </c>
      <c r="D35">
        <v>22159690</v>
      </c>
      <c r="E35">
        <v>2011</v>
      </c>
    </row>
    <row r="36" spans="1:5">
      <c r="A36" s="186">
        <f>IF('Publication Directory'!J242="","",IF(COUNTIF(('Publication Directory'!$J242:'Publication Directory'!$J888),'Publication Directory'!$J242)=1,'Publication Directory'!J242,""))</f>
        <v>21642620</v>
      </c>
      <c r="B36" s="186">
        <f>IF('Publication Directory'!K242="","",IF(COUNTIF(('Publication Directory'!$J242:'Publication Directory'!$J888),'Publication Directory'!$J242)=1,'Publication Directory'!K242,""))</f>
        <v>2011</v>
      </c>
      <c r="D36">
        <v>21642620</v>
      </c>
      <c r="E36">
        <v>2011</v>
      </c>
    </row>
    <row r="37" spans="1:5">
      <c r="A37" s="186">
        <f>IF('Publication Directory'!J243="","",IF(COUNTIF(('Publication Directory'!$J243:'Publication Directory'!$J889),'Publication Directory'!$J243)=1,'Publication Directory'!J243,""))</f>
        <v>21839520</v>
      </c>
      <c r="B37" s="186">
        <f>IF('Publication Directory'!K243="","",IF(COUNTIF(('Publication Directory'!$J243:'Publication Directory'!$J889),'Publication Directory'!$J243)=1,'Publication Directory'!K243,""))</f>
        <v>2011</v>
      </c>
      <c r="D37">
        <v>21839520</v>
      </c>
      <c r="E37">
        <v>2011</v>
      </c>
    </row>
    <row r="38" spans="1:5">
      <c r="A38" s="186">
        <f>IF('Publication Directory'!J244="","",IF(COUNTIF(('Publication Directory'!$J244:'Publication Directory'!$J890),'Publication Directory'!$J244)=1,'Publication Directory'!J244,""))</f>
        <v>20809908</v>
      </c>
      <c r="B38" s="186">
        <f>IF('Publication Directory'!K244="","",IF(COUNTIF(('Publication Directory'!$J244:'Publication Directory'!$J890),'Publication Directory'!$J244)=1,'Publication Directory'!K244,""))</f>
        <v>2011</v>
      </c>
      <c r="D38">
        <v>20809908</v>
      </c>
      <c r="E38">
        <v>2011</v>
      </c>
    </row>
    <row r="39" spans="1:5">
      <c r="A39" s="186">
        <f>IF('Publication Directory'!J263="","",IF(COUNTIF(('Publication Directory'!$J263:'Publication Directory'!$J909),'Publication Directory'!$J263)=1,'Publication Directory'!J263,""))</f>
        <v>21087953</v>
      </c>
      <c r="B39" s="186">
        <f>IF('Publication Directory'!K263="","",IF(COUNTIF(('Publication Directory'!$J263:'Publication Directory'!$J909),'Publication Directory'!$J263)=1,'Publication Directory'!K263,""))</f>
        <v>2011</v>
      </c>
      <c r="D39">
        <v>21087953</v>
      </c>
      <c r="E39">
        <v>2011</v>
      </c>
    </row>
    <row r="40" spans="1:5">
      <c r="A40" s="186">
        <f>IF('Publication Directory'!J301="","",IF(COUNTIF(('Publication Directory'!$J301:'Publication Directory'!$J947),'Publication Directory'!$J301)=1,'Publication Directory'!J301,""))</f>
        <v>20953793</v>
      </c>
      <c r="B40" s="186">
        <f>IF('Publication Directory'!K301="","",IF(COUNTIF(('Publication Directory'!$J301:'Publication Directory'!$J947),'Publication Directory'!$J301)=1,'Publication Directory'!K301,""))</f>
        <v>2011</v>
      </c>
      <c r="D40">
        <v>20953793</v>
      </c>
      <c r="E40">
        <v>2011</v>
      </c>
    </row>
    <row r="41" spans="1:5">
      <c r="A41" s="186">
        <f>IF('Publication Directory'!J305="","",IF(COUNTIF(('Publication Directory'!$J305:'Publication Directory'!$J951),'Publication Directory'!$J305)=1,'Publication Directory'!J305,""))</f>
        <v>21833357</v>
      </c>
      <c r="B41" s="186">
        <f>IF('Publication Directory'!K305="","",IF(COUNTIF(('Publication Directory'!$J305:'Publication Directory'!$J951),'Publication Directory'!$J305)=1,'Publication Directory'!K305,""))</f>
        <v>2011</v>
      </c>
      <c r="D41">
        <v>21833357</v>
      </c>
      <c r="E41">
        <v>2011</v>
      </c>
    </row>
    <row r="42" spans="1:5">
      <c r="A42" s="186">
        <f>IF('Publication Directory'!J306="","",IF(COUNTIF(('Publication Directory'!$J306:'Publication Directory'!$J952),'Publication Directory'!$J306)=1,'Publication Directory'!J306,""))</f>
        <v>21778272</v>
      </c>
      <c r="B42" s="186">
        <f>IF('Publication Directory'!K306="","",IF(COUNTIF(('Publication Directory'!$J306:'Publication Directory'!$J952),'Publication Directory'!$J306)=1,'Publication Directory'!K306,""))</f>
        <v>2011</v>
      </c>
      <c r="D42">
        <v>21778272</v>
      </c>
      <c r="E42">
        <v>2011</v>
      </c>
    </row>
    <row r="43" spans="1:5">
      <c r="A43" s="186">
        <f>IF('Publication Directory'!J394="","",IF(COUNTIF(('Publication Directory'!$J394:'Publication Directory'!$J1040),'Publication Directory'!$J394)=1,'Publication Directory'!J394,""))</f>
        <v>21468344</v>
      </c>
      <c r="B43" s="186">
        <f>IF('Publication Directory'!K394="","",IF(COUNTIF(('Publication Directory'!$J394:'Publication Directory'!$J1040),'Publication Directory'!$J394)=1,'Publication Directory'!K394,""))</f>
        <v>2011</v>
      </c>
      <c r="D43">
        <v>21468344</v>
      </c>
      <c r="E43">
        <v>2011</v>
      </c>
    </row>
    <row r="44" spans="1:5">
      <c r="A44" s="186">
        <f>IF('Publication Directory'!J400="","",IF(COUNTIF(('Publication Directory'!$J400:'Publication Directory'!$J1046),'Publication Directory'!$J400)=1,'Publication Directory'!J400,""))</f>
        <v>21436275</v>
      </c>
      <c r="B44" s="186">
        <f>IF('Publication Directory'!K400="","",IF(COUNTIF(('Publication Directory'!$J400:'Publication Directory'!$J1046),'Publication Directory'!$J400)=1,'Publication Directory'!K400,""))</f>
        <v>2011</v>
      </c>
      <c r="D44">
        <v>21436275</v>
      </c>
      <c r="E44">
        <v>2011</v>
      </c>
    </row>
    <row r="45" spans="1:5">
      <c r="A45" s="186">
        <f>IF('Publication Directory'!J420="","",IF(COUNTIF(('Publication Directory'!$J420:'Publication Directory'!$J1066),'Publication Directory'!$J420)=1,'Publication Directory'!J420,""))</f>
        <v>21296825</v>
      </c>
      <c r="B45" s="186">
        <f>IF('Publication Directory'!K420="","",IF(COUNTIF(('Publication Directory'!$J420:'Publication Directory'!$J1066),'Publication Directory'!$J420)=1,'Publication Directory'!K420,""))</f>
        <v>2011</v>
      </c>
      <c r="D45">
        <v>21296825</v>
      </c>
      <c r="E45">
        <v>2011</v>
      </c>
    </row>
    <row r="46" spans="1:5">
      <c r="A46" s="186">
        <f>IF('Publication Directory'!J427="","",IF(COUNTIF(('Publication Directory'!$J427:'Publication Directory'!$J1073),'Publication Directory'!$J427)=1,'Publication Directory'!J427,""))</f>
        <v>21071739</v>
      </c>
      <c r="B46" s="186">
        <f>IF('Publication Directory'!K427="","",IF(COUNTIF(('Publication Directory'!$J427:'Publication Directory'!$J1073),'Publication Directory'!$J427)=1,'Publication Directory'!K427,""))</f>
        <v>2011</v>
      </c>
      <c r="D46">
        <v>21071739</v>
      </c>
      <c r="E46">
        <v>2011</v>
      </c>
    </row>
    <row r="47" spans="1:5">
      <c r="A47" s="186">
        <f>IF('Publication Directory'!J433="","",IF(COUNTIF(('Publication Directory'!$J433:'Publication Directory'!$J1079),'Publication Directory'!$J433)=1,'Publication Directory'!J433,""))</f>
        <v>22110067</v>
      </c>
      <c r="B47" s="186">
        <f>IF('Publication Directory'!K433="","",IF(COUNTIF(('Publication Directory'!$J433:'Publication Directory'!$J1079),'Publication Directory'!$J433)=1,'Publication Directory'!K433,""))</f>
        <v>2011</v>
      </c>
      <c r="D47">
        <v>22110067</v>
      </c>
      <c r="E47">
        <v>2011</v>
      </c>
    </row>
    <row r="48" spans="1:5">
      <c r="A48" s="186">
        <f>IF('Publication Directory'!J462="","",IF(COUNTIF(('Publication Directory'!$J462:'Publication Directory'!$J1108),'Publication Directory'!$J462)=1,'Publication Directory'!J462,""))</f>
        <v>21074858</v>
      </c>
      <c r="B48" s="186">
        <f>IF('Publication Directory'!K462="","",IF(COUNTIF(('Publication Directory'!$J462:'Publication Directory'!$J1108),'Publication Directory'!$J462)=1,'Publication Directory'!K462,""))</f>
        <v>2011</v>
      </c>
      <c r="C48">
        <v>2011</v>
      </c>
      <c r="D48">
        <v>21074858</v>
      </c>
      <c r="E48">
        <v>2011</v>
      </c>
    </row>
    <row r="49" spans="1:5">
      <c r="A49" s="186">
        <f>IF('Publication Directory'!J5="","",IF(COUNTIF(('Publication Directory'!$J5:'Publication Directory'!$J651),'Publication Directory'!$J5)=1,'Publication Directory'!J5,""))</f>
        <v>21883987</v>
      </c>
      <c r="B49" s="186">
        <f>IF('Publication Directory'!K5="","",IF(COUNTIF(('Publication Directory'!$J5:'Publication Directory'!$J651),'Publication Directory'!$J5)=1,'Publication Directory'!K5,""))</f>
        <v>2012</v>
      </c>
      <c r="D49">
        <v>21883987</v>
      </c>
      <c r="E49">
        <v>2012</v>
      </c>
    </row>
    <row r="50" spans="1:5">
      <c r="A50" s="186">
        <f>IF('Publication Directory'!J27="","",IF(COUNTIF(('Publication Directory'!$J27:'Publication Directory'!$J673),'Publication Directory'!$J27)=1,'Publication Directory'!J27,""))</f>
        <v>22930575</v>
      </c>
      <c r="B50" s="186">
        <f>IF('Publication Directory'!K27="","",IF(COUNTIF(('Publication Directory'!$J27:'Publication Directory'!$J673),'Publication Directory'!$J27)=1,'Publication Directory'!K27,""))</f>
        <v>2012</v>
      </c>
      <c r="D50">
        <v>22930575</v>
      </c>
      <c r="E50">
        <v>2012</v>
      </c>
    </row>
    <row r="51" spans="1:5">
      <c r="A51" s="186">
        <f>IF('Publication Directory'!J51="","",IF(COUNTIF(('Publication Directory'!$J51:'Publication Directory'!$J697),'Publication Directory'!$J51)=1,'Publication Directory'!J51,""))</f>
        <v>22525131</v>
      </c>
      <c r="B51" s="186">
        <f>IF('Publication Directory'!K51="","",IF(COUNTIF(('Publication Directory'!$J51:'Publication Directory'!$J697),'Publication Directory'!$J51)=1,'Publication Directory'!K51,""))</f>
        <v>2012</v>
      </c>
      <c r="D51">
        <v>22525131</v>
      </c>
      <c r="E51">
        <v>2012</v>
      </c>
    </row>
    <row r="52" spans="1:5">
      <c r="A52" s="186">
        <f>IF('Publication Directory'!J130="","",IF(COUNTIF(('Publication Directory'!$J130:'Publication Directory'!$J776),'Publication Directory'!$J130)=1,'Publication Directory'!J130,""))</f>
        <v>22669726</v>
      </c>
      <c r="B52" s="186">
        <f>IF('Publication Directory'!K130="","",IF(COUNTIF(('Publication Directory'!$J130:'Publication Directory'!$J776),'Publication Directory'!$J130)=1,'Publication Directory'!K130,""))</f>
        <v>2012</v>
      </c>
      <c r="D52">
        <v>22669726</v>
      </c>
      <c r="E52">
        <v>2012</v>
      </c>
    </row>
    <row r="53" spans="1:5">
      <c r="A53" s="186">
        <f>IF('Publication Directory'!J187="","",IF(COUNTIF(('Publication Directory'!$J187:'Publication Directory'!$J833),'Publication Directory'!$J187)=1,'Publication Directory'!J187,""))</f>
        <v>22105799</v>
      </c>
      <c r="B53" s="186">
        <f>IF('Publication Directory'!K187="","",IF(COUNTIF(('Publication Directory'!$J187:'Publication Directory'!$J833),'Publication Directory'!$J187)=1,'Publication Directory'!K187,""))</f>
        <v>2012</v>
      </c>
      <c r="D53">
        <v>22105799</v>
      </c>
      <c r="E53">
        <v>2012</v>
      </c>
    </row>
    <row r="54" spans="1:5">
      <c r="A54" s="186">
        <f>IF('Publication Directory'!J369="","",IF(COUNTIF(('Publication Directory'!$J369:'Publication Directory'!$J1015),'Publication Directory'!$J369)=1,'Publication Directory'!J369,""))</f>
        <v>23044944</v>
      </c>
      <c r="B54" s="186">
        <f>IF('Publication Directory'!K369="","",IF(COUNTIF(('Publication Directory'!$J369:'Publication Directory'!$J1015),'Publication Directory'!$J369)=1,'Publication Directory'!K369,""))</f>
        <v>2012</v>
      </c>
      <c r="D54">
        <v>23044944</v>
      </c>
      <c r="E54">
        <v>2012</v>
      </c>
    </row>
    <row r="55" spans="1:5">
      <c r="A55" s="186">
        <f>IF('Publication Directory'!J411="","",IF(COUNTIF(('Publication Directory'!$J411:'Publication Directory'!$J1057),'Publication Directory'!$J411)=1,'Publication Directory'!J411,""))</f>
        <v>23139274</v>
      </c>
      <c r="B55" s="186">
        <f>IF('Publication Directory'!K411="","",IF(COUNTIF(('Publication Directory'!$J411:'Publication Directory'!$J1057),'Publication Directory'!$J411)=1,'Publication Directory'!K411,""))</f>
        <v>2012</v>
      </c>
      <c r="D55">
        <v>23139274</v>
      </c>
      <c r="E55">
        <v>2012</v>
      </c>
    </row>
    <row r="56" spans="1:5">
      <c r="A56" s="186">
        <f>IF('Publication Directory'!J430="","",IF(COUNTIF(('Publication Directory'!$J430:'Publication Directory'!$J1076),'Publication Directory'!$J430)=1,'Publication Directory'!J430,""))</f>
        <v>22959359</v>
      </c>
      <c r="B56" s="186">
        <f>IF('Publication Directory'!K430="","",IF(COUNTIF(('Publication Directory'!$J430:'Publication Directory'!$J1076),'Publication Directory'!$J430)=1,'Publication Directory'!K430,""))</f>
        <v>2012</v>
      </c>
      <c r="D56">
        <v>22959359</v>
      </c>
      <c r="E56">
        <v>2012</v>
      </c>
    </row>
    <row r="57" spans="1:5">
      <c r="A57" s="186">
        <f>IF('Publication Directory'!J444="","",IF(COUNTIF(('Publication Directory'!$J444:'Publication Directory'!$J1090),'Publication Directory'!$J444)=1,'Publication Directory'!J444,""))</f>
        <v>22411676</v>
      </c>
      <c r="B57" s="186">
        <f>IF('Publication Directory'!K444="","",IF(COUNTIF(('Publication Directory'!$J444:'Publication Directory'!$J1090),'Publication Directory'!$J444)=1,'Publication Directory'!K444,""))</f>
        <v>2012</v>
      </c>
      <c r="D57">
        <v>22411676</v>
      </c>
      <c r="E57">
        <v>2012</v>
      </c>
    </row>
    <row r="58" spans="1:5">
      <c r="A58" s="186">
        <f>IF('Publication Directory'!J469="","",IF(COUNTIF(('Publication Directory'!$J469:'Publication Directory'!$J1115),'Publication Directory'!$J469)=1,'Publication Directory'!J469,""))</f>
        <v>22534108</v>
      </c>
      <c r="B58" s="186">
        <f>IF('Publication Directory'!K469="","",IF(COUNTIF(('Publication Directory'!$J469:'Publication Directory'!$J1115),'Publication Directory'!$J469)=1,'Publication Directory'!K469,""))</f>
        <v>2012</v>
      </c>
      <c r="D58">
        <v>22534108</v>
      </c>
      <c r="E58">
        <v>2012</v>
      </c>
    </row>
    <row r="59" spans="1:5">
      <c r="A59" s="186">
        <f>IF('Publication Directory'!J491="","",IF(COUNTIF(('Publication Directory'!$J491:'Publication Directory'!$J1137),'Publication Directory'!$J491)=1,'Publication Directory'!J491,""))</f>
        <v>22491923</v>
      </c>
      <c r="B59" s="186">
        <f>IF('Publication Directory'!K491="","",IF(COUNTIF(('Publication Directory'!$J491:'Publication Directory'!$J1137),'Publication Directory'!$J491)=1,'Publication Directory'!K491,""))</f>
        <v>2012</v>
      </c>
      <c r="D59">
        <v>22491923</v>
      </c>
      <c r="E59">
        <v>2012</v>
      </c>
    </row>
    <row r="60" spans="1:5">
      <c r="A60" s="186">
        <f>IF('Publication Directory'!J571="","",IF(COUNTIF(('Publication Directory'!$J571:'Publication Directory'!$J1217),'Publication Directory'!$J571)=1,'Publication Directory'!J571,""))</f>
        <v>22427978</v>
      </c>
      <c r="B60" s="186">
        <f>IF('Publication Directory'!K571="","",IF(COUNTIF(('Publication Directory'!$J571:'Publication Directory'!$J1217),'Publication Directory'!$J571)=1,'Publication Directory'!K571,""))</f>
        <v>2012</v>
      </c>
      <c r="C60">
        <v>2012</v>
      </c>
      <c r="D60">
        <v>22427978</v>
      </c>
      <c r="E60">
        <v>2012</v>
      </c>
    </row>
    <row r="61" spans="1:5">
      <c r="A61" s="186">
        <f>IF('Publication Directory'!J28="","",IF(COUNTIF(('Publication Directory'!$J28:'Publication Directory'!$J674),'Publication Directory'!$J28)=1,'Publication Directory'!J28,""))</f>
        <v>23620431</v>
      </c>
      <c r="B61" s="186">
        <f>IF('Publication Directory'!K28="","",IF(COUNTIF(('Publication Directory'!$J28:'Publication Directory'!$J674),'Publication Directory'!$J28)=1,'Publication Directory'!K28,""))</f>
        <v>2013</v>
      </c>
      <c r="D61">
        <v>23620431</v>
      </c>
      <c r="E61">
        <v>2013</v>
      </c>
    </row>
    <row r="62" spans="1:5">
      <c r="A62" s="186">
        <f>IF('Publication Directory'!J29="","",IF(COUNTIF(('Publication Directory'!$J29:'Publication Directory'!$J675),'Publication Directory'!$J29)=1,'Publication Directory'!J29,""))</f>
        <v>23696601</v>
      </c>
      <c r="B62" s="186">
        <f>IF('Publication Directory'!K29="","",IF(COUNTIF(('Publication Directory'!$J29:'Publication Directory'!$J675),'Publication Directory'!$J29)=1,'Publication Directory'!K29,""))</f>
        <v>2013</v>
      </c>
      <c r="D62">
        <v>23696601</v>
      </c>
      <c r="E62">
        <v>2013</v>
      </c>
    </row>
    <row r="63" spans="1:5">
      <c r="A63" s="186">
        <f>IF('Publication Directory'!J30="","",IF(COUNTIF(('Publication Directory'!$J30:'Publication Directory'!$J676),'Publication Directory'!$J30)=1,'Publication Directory'!J30,""))</f>
        <v>24135755</v>
      </c>
      <c r="B63" s="186">
        <f>IF('Publication Directory'!K30="","",IF(COUNTIF(('Publication Directory'!$J30:'Publication Directory'!$J676),'Publication Directory'!$J30)=1,'Publication Directory'!K30,""))</f>
        <v>2013</v>
      </c>
      <c r="D63">
        <v>24135755</v>
      </c>
      <c r="E63">
        <v>2013</v>
      </c>
    </row>
    <row r="64" spans="1:5">
      <c r="A64" s="186">
        <f>IF('Publication Directory'!J52="","",IF(COUNTIF(('Publication Directory'!$J52:'Publication Directory'!$J698),'Publication Directory'!$J52)=1,'Publication Directory'!J52,""))</f>
        <v>23492950</v>
      </c>
      <c r="B64" s="186">
        <f>IF('Publication Directory'!K52="","",IF(COUNTIF(('Publication Directory'!$J52:'Publication Directory'!$J698),'Publication Directory'!$J52)=1,'Publication Directory'!K52,""))</f>
        <v>2013</v>
      </c>
      <c r="D64">
        <v>23492950</v>
      </c>
      <c r="E64">
        <v>2013</v>
      </c>
    </row>
    <row r="65" spans="1:5">
      <c r="A65" s="186">
        <f>IF('Publication Directory'!J131="","",IF(COUNTIF(('Publication Directory'!$J131:'Publication Directory'!$J777),'Publication Directory'!$J131)=1,'Publication Directory'!J131,""))</f>
        <v>23847739</v>
      </c>
      <c r="B65" s="186">
        <f>IF('Publication Directory'!K131="","",IF(COUNTIF(('Publication Directory'!$J131:'Publication Directory'!$J777),'Publication Directory'!$J131)=1,'Publication Directory'!K131,""))</f>
        <v>2013</v>
      </c>
      <c r="D65">
        <v>23847739</v>
      </c>
      <c r="E65">
        <v>2013</v>
      </c>
    </row>
    <row r="66" spans="1:5">
      <c r="A66" s="186">
        <f>IF('Publication Directory'!J152="","",IF(COUNTIF(('Publication Directory'!$J152:'Publication Directory'!$J798),'Publication Directory'!$J152)=1,'Publication Directory'!J152,""))</f>
        <v>24369534</v>
      </c>
      <c r="B66" s="186">
        <f>IF('Publication Directory'!K152="","",IF(COUNTIF(('Publication Directory'!$J152:'Publication Directory'!$J798),'Publication Directory'!$J152)=1,'Publication Directory'!K152,""))</f>
        <v>2013</v>
      </c>
      <c r="D66">
        <v>24369534</v>
      </c>
      <c r="E66">
        <v>2013</v>
      </c>
    </row>
    <row r="67" spans="1:5">
      <c r="A67" s="186">
        <f>IF('Publication Directory'!J174="","",IF(COUNTIF(('Publication Directory'!$J174:'Publication Directory'!$J820),'Publication Directory'!$J174)=1,'Publication Directory'!J174,""))</f>
        <v>23615345</v>
      </c>
      <c r="B67" s="186">
        <f>IF('Publication Directory'!K174="","",IF(COUNTIF(('Publication Directory'!$J174:'Publication Directory'!$J820),'Publication Directory'!$J174)=1,'Publication Directory'!K174,""))</f>
        <v>2013</v>
      </c>
      <c r="D67">
        <v>23615345</v>
      </c>
      <c r="E67">
        <v>2013</v>
      </c>
    </row>
    <row r="68" spans="1:5">
      <c r="A68" s="186">
        <f>IF('Publication Directory'!J182="","",IF(COUNTIF(('Publication Directory'!$J182:'Publication Directory'!$J828),'Publication Directory'!$J182)=1,'Publication Directory'!J182,""))</f>
        <v>23949236</v>
      </c>
      <c r="B68" s="186">
        <f>IF('Publication Directory'!K182="","",IF(COUNTIF(('Publication Directory'!$J182:'Publication Directory'!$J828),'Publication Directory'!$J182)=1,'Publication Directory'!K182,""))</f>
        <v>2013</v>
      </c>
      <c r="D68">
        <v>23949236</v>
      </c>
      <c r="E68">
        <v>2013</v>
      </c>
    </row>
    <row r="69" spans="1:5">
      <c r="A69" s="186">
        <f>IF('Publication Directory'!J207="","",IF(COUNTIF(('Publication Directory'!$J207:'Publication Directory'!$J853),'Publication Directory'!$J207)=1,'Publication Directory'!J207,""))</f>
        <v>23676237</v>
      </c>
      <c r="B69" s="186">
        <f>IF('Publication Directory'!K207="","",IF(COUNTIF(('Publication Directory'!$J207:'Publication Directory'!$J853),'Publication Directory'!$J207)=1,'Publication Directory'!K207,""))</f>
        <v>2013</v>
      </c>
      <c r="D69">
        <v>23676237</v>
      </c>
      <c r="E69">
        <v>2013</v>
      </c>
    </row>
    <row r="70" spans="1:5">
      <c r="A70" s="186">
        <f>IF('Publication Directory'!J245="","",IF(COUNTIF(('Publication Directory'!$J245:'Publication Directory'!$J891),'Publication Directory'!$J245)=1,'Publication Directory'!J245,""))</f>
        <v>23465268</v>
      </c>
      <c r="B70" s="186">
        <f>IF('Publication Directory'!K245="","",IF(COUNTIF(('Publication Directory'!$J245:'Publication Directory'!$J891),'Publication Directory'!$J245)=1,'Publication Directory'!K245,""))</f>
        <v>2013</v>
      </c>
      <c r="D70">
        <v>23465268</v>
      </c>
      <c r="E70">
        <v>2013</v>
      </c>
    </row>
    <row r="71" spans="1:5">
      <c r="A71" s="186">
        <f>IF('Publication Directory'!J264="","",IF(COUNTIF(('Publication Directory'!$J264:'Publication Directory'!$J910),'Publication Directory'!$J264)=1,'Publication Directory'!J264,""))</f>
        <v>24260224</v>
      </c>
      <c r="B71" s="186">
        <f>IF('Publication Directory'!K264="","",IF(COUNTIF(('Publication Directory'!$J264:'Publication Directory'!$J910),'Publication Directory'!$J264)=1,'Publication Directory'!K264,""))</f>
        <v>2013</v>
      </c>
      <c r="D71">
        <v>24260224</v>
      </c>
      <c r="E71">
        <v>2013</v>
      </c>
    </row>
    <row r="72" spans="1:5">
      <c r="A72" s="186">
        <f>IF('Publication Directory'!J265="","",IF(COUNTIF(('Publication Directory'!$J265:'Publication Directory'!$J911),'Publication Directory'!$J265)=1,'Publication Directory'!J265,""))</f>
        <v>24319334</v>
      </c>
      <c r="B72" s="186">
        <f>IF('Publication Directory'!K265="","",IF(COUNTIF(('Publication Directory'!$J265:'Publication Directory'!$J911),'Publication Directory'!$J265)=1,'Publication Directory'!K265,""))</f>
        <v>2013</v>
      </c>
      <c r="D72">
        <v>24319334</v>
      </c>
      <c r="E72">
        <v>2013</v>
      </c>
    </row>
    <row r="73" spans="1:5">
      <c r="A73" s="186">
        <f>IF('Publication Directory'!J267="","",IF(COUNTIF(('Publication Directory'!$J267:'Publication Directory'!$J913),'Publication Directory'!$J267)=1,'Publication Directory'!J267,""))</f>
        <v>23443027</v>
      </c>
      <c r="B73" s="186">
        <f>IF('Publication Directory'!K267="","",IF(COUNTIF(('Publication Directory'!$J267:'Publication Directory'!$J913),'Publication Directory'!$J267)=1,'Publication Directory'!K267,""))</f>
        <v>2013</v>
      </c>
      <c r="D73">
        <v>23443027</v>
      </c>
      <c r="E73">
        <v>2013</v>
      </c>
    </row>
    <row r="74" spans="1:5">
      <c r="A74" s="186">
        <f>IF('Publication Directory'!J297="","",IF(COUNTIF(('Publication Directory'!$J297:'Publication Directory'!$J943),'Publication Directory'!$J297)=1,'Publication Directory'!J297,""))</f>
        <v>22964989</v>
      </c>
      <c r="B74" s="186">
        <f>IF('Publication Directory'!K297="","",IF(COUNTIF(('Publication Directory'!$J297:'Publication Directory'!$J943),'Publication Directory'!$J297)=1,'Publication Directory'!K297,""))</f>
        <v>2013</v>
      </c>
      <c r="D74">
        <v>22964989</v>
      </c>
      <c r="E74">
        <v>2013</v>
      </c>
    </row>
    <row r="75" spans="1:5">
      <c r="A75" s="186">
        <f>IF('Publication Directory'!J307="","",IF(COUNTIF(('Publication Directory'!$J307:'Publication Directory'!$J953),'Publication Directory'!$J307)=1,'Publication Directory'!J307,""))</f>
        <v>24049715</v>
      </c>
      <c r="B75" s="186">
        <f>IF('Publication Directory'!K307="","",IF(COUNTIF(('Publication Directory'!$J307:'Publication Directory'!$J953),'Publication Directory'!$J307)=1,'Publication Directory'!K307,""))</f>
        <v>2013</v>
      </c>
      <c r="D75">
        <v>24049715</v>
      </c>
      <c r="E75">
        <v>2013</v>
      </c>
    </row>
    <row r="76" spans="1:5">
      <c r="A76" s="186">
        <f>IF('Publication Directory'!J334="","",IF(COUNTIF(('Publication Directory'!$J334:'Publication Directory'!$J980),'Publication Directory'!$J334)=1,'Publication Directory'!J334,""))</f>
        <v>23765342</v>
      </c>
      <c r="B76" s="186">
        <f>IF('Publication Directory'!K334="","",IF(COUNTIF(('Publication Directory'!$J334:'Publication Directory'!$J980),'Publication Directory'!$J334)=1,'Publication Directory'!K334,""))</f>
        <v>2013</v>
      </c>
      <c r="D76">
        <v>23765342</v>
      </c>
      <c r="E76">
        <v>2013</v>
      </c>
    </row>
    <row r="77" spans="1:5">
      <c r="A77" s="186">
        <f>IF('Publication Directory'!J343="","",IF(COUNTIF(('Publication Directory'!$J343:'Publication Directory'!$J989),'Publication Directory'!$J343)=1,'Publication Directory'!J343,""))</f>
        <v>24067079</v>
      </c>
      <c r="B77" s="186">
        <f>IF('Publication Directory'!K343="","",IF(COUNTIF(('Publication Directory'!$J343:'Publication Directory'!$J989),'Publication Directory'!$J343)=1,'Publication Directory'!K343,""))</f>
        <v>2013</v>
      </c>
      <c r="D77">
        <v>24067079</v>
      </c>
      <c r="E77">
        <v>2013</v>
      </c>
    </row>
    <row r="78" spans="1:5">
      <c r="A78" s="186">
        <f>IF('Publication Directory'!J344="","",IF(COUNTIF(('Publication Directory'!$J344:'Publication Directory'!$J990),'Publication Directory'!$J344)=1,'Publication Directory'!J344,""))</f>
        <v>23469117</v>
      </c>
      <c r="B78" s="186">
        <f>IF('Publication Directory'!K344="","",IF(COUNTIF(('Publication Directory'!$J344:'Publication Directory'!$J990),'Publication Directory'!$J344)=1,'Publication Directory'!K344,""))</f>
        <v>2013</v>
      </c>
      <c r="D78">
        <v>23469117</v>
      </c>
      <c r="E78">
        <v>2013</v>
      </c>
    </row>
    <row r="79" spans="1:5">
      <c r="A79" s="186">
        <f>IF('Publication Directory'!J351="","",IF(COUNTIF(('Publication Directory'!$J351:'Publication Directory'!$J997),'Publication Directory'!$J351)=1,'Publication Directory'!J351,""))</f>
        <v>23299470</v>
      </c>
      <c r="B79" s="186">
        <f>IF('Publication Directory'!K351="","",IF(COUNTIF(('Publication Directory'!$J351:'Publication Directory'!$J997),'Publication Directory'!$J351)=1,'Publication Directory'!K351,""))</f>
        <v>2013</v>
      </c>
      <c r="D79">
        <v>23299470</v>
      </c>
      <c r="E79">
        <v>2013</v>
      </c>
    </row>
    <row r="80" spans="1:5">
      <c r="A80" s="186">
        <f>IF('Publication Directory'!J352="","",IF(COUNTIF(('Publication Directory'!$J352:'Publication Directory'!$J998),'Publication Directory'!$J352)=1,'Publication Directory'!J352,""))</f>
        <v>23908179</v>
      </c>
      <c r="B80" s="186">
        <f>IF('Publication Directory'!K352="","",IF(COUNTIF(('Publication Directory'!$J352:'Publication Directory'!$J998),'Publication Directory'!$J352)=1,'Publication Directory'!K352,""))</f>
        <v>2013</v>
      </c>
      <c r="D80">
        <v>23908179</v>
      </c>
      <c r="E80">
        <v>2013</v>
      </c>
    </row>
    <row r="81" spans="1:5">
      <c r="A81" s="186">
        <f>IF('Publication Directory'!J370="","",IF(COUNTIF(('Publication Directory'!$J370:'Publication Directory'!$J1016),'Publication Directory'!$J370)=1,'Publication Directory'!J370,""))</f>
        <v>23221069</v>
      </c>
      <c r="B81" s="186">
        <f>IF('Publication Directory'!K370="","",IF(COUNTIF(('Publication Directory'!$J370:'Publication Directory'!$J1016),'Publication Directory'!$J370)=1,'Publication Directory'!K370,""))</f>
        <v>2013</v>
      </c>
      <c r="D81">
        <v>23221069</v>
      </c>
      <c r="E81">
        <v>2013</v>
      </c>
    </row>
    <row r="82" spans="1:5">
      <c r="A82" s="186">
        <f>IF('Publication Directory'!J380="","",IF(COUNTIF(('Publication Directory'!$J380:'Publication Directory'!$J1026),'Publication Directory'!$J380)=1,'Publication Directory'!J380,""))</f>
        <v>23604511</v>
      </c>
      <c r="B82" s="186">
        <f>IF('Publication Directory'!K380="","",IF(COUNTIF(('Publication Directory'!$J380:'Publication Directory'!$J1026),'Publication Directory'!$J380)=1,'Publication Directory'!K380,""))</f>
        <v>2013</v>
      </c>
      <c r="D82">
        <v>23604511</v>
      </c>
      <c r="E82">
        <v>2013</v>
      </c>
    </row>
    <row r="83" spans="1:5">
      <c r="A83" s="186">
        <f>IF('Publication Directory'!J395="","",IF(COUNTIF(('Publication Directory'!$J395:'Publication Directory'!$J1041),'Publication Directory'!$J395)=1,'Publication Directory'!J395,""))</f>
        <v>23696695</v>
      </c>
      <c r="B83" s="186">
        <f>IF('Publication Directory'!K395="","",IF(COUNTIF(('Publication Directory'!$J395:'Publication Directory'!$J1041),'Publication Directory'!$J395)=1,'Publication Directory'!K395,""))</f>
        <v>2013</v>
      </c>
      <c r="D83">
        <v>23696695</v>
      </c>
      <c r="E83">
        <v>2013</v>
      </c>
    </row>
    <row r="84" spans="1:5">
      <c r="A84" s="186">
        <f>IF('Publication Directory'!J412="","",IF(COUNTIF(('Publication Directory'!$J412:'Publication Directory'!$J1058),'Publication Directory'!$J412)=1,'Publication Directory'!J412,""))</f>
        <v>23337435</v>
      </c>
      <c r="B84" s="186">
        <f>IF('Publication Directory'!K412="","",IF(COUNTIF(('Publication Directory'!$J412:'Publication Directory'!$J1058),'Publication Directory'!$J412)=1,'Publication Directory'!K412,""))</f>
        <v>2013</v>
      </c>
      <c r="D84">
        <v>23337435</v>
      </c>
      <c r="E84">
        <v>2013</v>
      </c>
    </row>
    <row r="85" spans="1:5">
      <c r="A85" s="186">
        <f>IF('Publication Directory'!J414="","",IF(COUNTIF(('Publication Directory'!$J414:'Publication Directory'!$J1060),'Publication Directory'!$J414)=1,'Publication Directory'!J414,""))</f>
        <v>23929416</v>
      </c>
      <c r="B85" s="186">
        <f>IF('Publication Directory'!K414="","",IF(COUNTIF(('Publication Directory'!$J414:'Publication Directory'!$J1060),'Publication Directory'!$J414)=1,'Publication Directory'!K414,""))</f>
        <v>2013</v>
      </c>
      <c r="D85">
        <v>23929416</v>
      </c>
      <c r="E85">
        <v>2013</v>
      </c>
    </row>
    <row r="86" spans="1:5">
      <c r="A86" s="186">
        <f>IF('Publication Directory'!J464="","",IF(COUNTIF(('Publication Directory'!$J464:'Publication Directory'!$J1110),'Publication Directory'!$J464)=1,'Publication Directory'!J464,""))</f>
        <v>23823508</v>
      </c>
      <c r="B86" s="186">
        <f>IF('Publication Directory'!K464="","",IF(COUNTIF(('Publication Directory'!$J464:'Publication Directory'!$J1110),'Publication Directory'!$J464)=1,'Publication Directory'!K464,""))</f>
        <v>2013</v>
      </c>
      <c r="D86">
        <v>23823508</v>
      </c>
      <c r="E86">
        <v>2013</v>
      </c>
    </row>
    <row r="87" spans="1:5">
      <c r="A87" s="186">
        <f>IF('Publication Directory'!J470="","",IF(COUNTIF(('Publication Directory'!$J470:'Publication Directory'!$J1116),'Publication Directory'!$J470)=1,'Publication Directory'!J470,""))</f>
        <v>23717484</v>
      </c>
      <c r="B87" s="186">
        <f>IF('Publication Directory'!K470="","",IF(COUNTIF(('Publication Directory'!$J470:'Publication Directory'!$J1116),'Publication Directory'!$J470)=1,'Publication Directory'!K470,""))</f>
        <v>2013</v>
      </c>
      <c r="D87">
        <v>23717484</v>
      </c>
      <c r="E87">
        <v>2013</v>
      </c>
    </row>
    <row r="88" spans="1:5">
      <c r="A88" s="186">
        <f>IF('Publication Directory'!J515="","",IF(COUNTIF(('Publication Directory'!$J515:'Publication Directory'!$J1161),'Publication Directory'!$J515)=1,'Publication Directory'!J515,""))</f>
        <v>23271600</v>
      </c>
      <c r="B88" s="186">
        <f>IF('Publication Directory'!K515="","",IF(COUNTIF(('Publication Directory'!$J515:'Publication Directory'!$J1161),'Publication Directory'!$J515)=1,'Publication Directory'!K515,""))</f>
        <v>2013</v>
      </c>
      <c r="D88">
        <v>23271600</v>
      </c>
      <c r="E88">
        <v>2013</v>
      </c>
    </row>
    <row r="89" spans="1:5">
      <c r="A89" s="186">
        <f>IF('Publication Directory'!J530="","",IF(COUNTIF(('Publication Directory'!$J530:'Publication Directory'!$J1176),'Publication Directory'!$J530)=1,'Publication Directory'!J530,""))</f>
        <v>23733525</v>
      </c>
      <c r="B89" s="186">
        <f>IF('Publication Directory'!K530="","",IF(COUNTIF(('Publication Directory'!$J530:'Publication Directory'!$J1176),'Publication Directory'!$J530)=1,'Publication Directory'!K530,""))</f>
        <v>2013</v>
      </c>
      <c r="D89">
        <v>23733525</v>
      </c>
      <c r="E89">
        <v>2013</v>
      </c>
    </row>
    <row r="90" spans="1:5">
      <c r="A90" s="186">
        <f>IF('Publication Directory'!J564="","",IF(COUNTIF(('Publication Directory'!$J564:'Publication Directory'!$J1210),'Publication Directory'!$J564)=1,'Publication Directory'!J564,""))</f>
        <v>24298413</v>
      </c>
      <c r="B90" s="186">
        <f>IF('Publication Directory'!K564="","",IF(COUNTIF(('Publication Directory'!$J564:'Publication Directory'!$J1210),'Publication Directory'!$J564)=1,'Publication Directory'!K564,""))</f>
        <v>2013</v>
      </c>
      <c r="C90">
        <v>2013</v>
      </c>
      <c r="D90">
        <v>24298413</v>
      </c>
      <c r="E90">
        <v>2013</v>
      </c>
    </row>
    <row r="91" spans="1:5">
      <c r="A91" s="186">
        <f>IF('Publication Directory'!J6="","",IF(COUNTIF(('Publication Directory'!$J6:'Publication Directory'!$J652),'Publication Directory'!$J6)=1,'Publication Directory'!J6,""))</f>
        <v>24290975</v>
      </c>
      <c r="B91" s="186">
        <f>IF('Publication Directory'!K6="","",IF(COUNTIF(('Publication Directory'!$J6:'Publication Directory'!$J652),'Publication Directory'!$J6)=1,'Publication Directory'!K6,""))</f>
        <v>2014</v>
      </c>
      <c r="D91">
        <v>24290975</v>
      </c>
      <c r="E91">
        <v>2014</v>
      </c>
    </row>
    <row r="92" spans="1:5">
      <c r="A92" s="186">
        <f>IF('Publication Directory'!J7="","",IF(COUNTIF(('Publication Directory'!$J7:'Publication Directory'!$J653),'Publication Directory'!$J7)=1,'Publication Directory'!J7,""))</f>
        <v>24985725</v>
      </c>
      <c r="B92" s="186">
        <f>IF('Publication Directory'!K7="","",IF(COUNTIF(('Publication Directory'!$J7:'Publication Directory'!$J653),'Publication Directory'!$J7)=1,'Publication Directory'!K7,""))</f>
        <v>2014</v>
      </c>
      <c r="D92">
        <v>24985725</v>
      </c>
      <c r="E92">
        <v>2014</v>
      </c>
    </row>
    <row r="93" spans="1:5">
      <c r="A93" s="186">
        <f>IF('Publication Directory'!J8="","",IF(COUNTIF(('Publication Directory'!$J8:'Publication Directory'!$J654),'Publication Directory'!$J8)=1,'Publication Directory'!J8,""))</f>
        <v>24907433</v>
      </c>
      <c r="B93" s="186">
        <f>IF('Publication Directory'!K8="","",IF(COUNTIF(('Publication Directory'!$J8:'Publication Directory'!$J654),'Publication Directory'!$J8)=1,'Publication Directory'!K8,""))</f>
        <v>2014</v>
      </c>
      <c r="D93">
        <v>24907433</v>
      </c>
      <c r="E93">
        <v>2014</v>
      </c>
    </row>
    <row r="94" spans="1:5">
      <c r="A94" s="186">
        <f>IF('Publication Directory'!J9="","",IF(COUNTIF(('Publication Directory'!$J9:'Publication Directory'!$J655),'Publication Directory'!$J9)=1,'Publication Directory'!J9,""))</f>
        <v>24688808</v>
      </c>
      <c r="B94" s="186">
        <f>IF('Publication Directory'!K9="","",IF(COUNTIF(('Publication Directory'!$J9:'Publication Directory'!$J655),'Publication Directory'!$J9)=1,'Publication Directory'!K9,""))</f>
        <v>2014</v>
      </c>
      <c r="D94">
        <v>24688808</v>
      </c>
      <c r="E94">
        <v>2014</v>
      </c>
    </row>
    <row r="95" spans="1:5">
      <c r="A95" s="186">
        <f>IF('Publication Directory'!J10="","",IF(COUNTIF(('Publication Directory'!$J10:'Publication Directory'!$J656),'Publication Directory'!$J10)=1,'Publication Directory'!J10,""))</f>
        <v>24183341</v>
      </c>
      <c r="B95" s="186">
        <f>IF('Publication Directory'!K10="","",IF(COUNTIF(('Publication Directory'!$J10:'Publication Directory'!$J656),'Publication Directory'!$J10)=1,'Publication Directory'!K10,""))</f>
        <v>2014</v>
      </c>
      <c r="D95">
        <v>24183341</v>
      </c>
      <c r="E95">
        <v>2014</v>
      </c>
    </row>
    <row r="96" spans="1:5">
      <c r="A96" s="186">
        <f>IF('Publication Directory'!J13="","",IF(COUNTIF(('Publication Directory'!$J13:'Publication Directory'!$J659),'Publication Directory'!$J13)=1,'Publication Directory'!J13,""))</f>
        <v>25014365</v>
      </c>
      <c r="B96" s="186">
        <f>IF('Publication Directory'!K13="","",IF(COUNTIF(('Publication Directory'!$J13:'Publication Directory'!$J659),'Publication Directory'!$J13)=1,'Publication Directory'!K13,""))</f>
        <v>2014</v>
      </c>
      <c r="D96">
        <v>25014365</v>
      </c>
      <c r="E96">
        <v>2014</v>
      </c>
    </row>
    <row r="97" spans="1:5">
      <c r="A97" s="186">
        <f>IF('Publication Directory'!J14="","",IF(COUNTIF(('Publication Directory'!$J14:'Publication Directory'!$J660),'Publication Directory'!$J14)=1,'Publication Directory'!J14,""))</f>
        <v>24632778</v>
      </c>
      <c r="B97" s="186">
        <f>IF('Publication Directory'!K14="","",IF(COUNTIF(('Publication Directory'!$J14:'Publication Directory'!$J660),'Publication Directory'!$J14)=1,'Publication Directory'!K14,""))</f>
        <v>2014</v>
      </c>
      <c r="D97">
        <v>24632778</v>
      </c>
      <c r="E97">
        <v>2014</v>
      </c>
    </row>
    <row r="98" spans="1:5">
      <c r="A98" s="186">
        <f>IF('Publication Directory'!J37="","",IF(COUNTIF(('Publication Directory'!$J37:'Publication Directory'!$J683),'Publication Directory'!$J37)=1,'Publication Directory'!J37,""))</f>
        <v>24531026</v>
      </c>
      <c r="B98" s="186">
        <f>IF('Publication Directory'!K37="","",IF(COUNTIF(('Publication Directory'!$J37:'Publication Directory'!$J683),'Publication Directory'!$J37)=1,'Publication Directory'!K37,""))</f>
        <v>2014</v>
      </c>
      <c r="D98">
        <v>24531026</v>
      </c>
      <c r="E98">
        <v>2014</v>
      </c>
    </row>
    <row r="99" spans="1:5">
      <c r="A99" s="186">
        <f>IF('Publication Directory'!J53="","",IF(COUNTIF(('Publication Directory'!$J53:'Publication Directory'!$J699),'Publication Directory'!$J53)=1,'Publication Directory'!J53,""))</f>
        <v>23928676</v>
      </c>
      <c r="B99" s="186">
        <f>IF('Publication Directory'!K53="","",IF(COUNTIF(('Publication Directory'!$J53:'Publication Directory'!$J699),'Publication Directory'!$J53)=1,'Publication Directory'!K53,""))</f>
        <v>2014</v>
      </c>
      <c r="D99">
        <v>23928676</v>
      </c>
      <c r="E99">
        <v>2014</v>
      </c>
    </row>
    <row r="100" spans="1:5">
      <c r="A100" s="186">
        <f>IF('Publication Directory'!J54="","",IF(COUNTIF(('Publication Directory'!$J54:'Publication Directory'!$J700),'Publication Directory'!$J54)=1,'Publication Directory'!J54,""))</f>
        <v>24425852</v>
      </c>
      <c r="B100" s="186">
        <f>IF('Publication Directory'!K54="","",IF(COUNTIF(('Publication Directory'!$J54:'Publication Directory'!$J700),'Publication Directory'!$J54)=1,'Publication Directory'!K54,""))</f>
        <v>2014</v>
      </c>
      <c r="D100">
        <v>24425852</v>
      </c>
      <c r="E100">
        <v>2014</v>
      </c>
    </row>
    <row r="101" spans="1:5">
      <c r="A101" s="186">
        <f>IF('Publication Directory'!J55="","",IF(COUNTIF(('Publication Directory'!$J55:'Publication Directory'!$J701),'Publication Directory'!$J55)=1,'Publication Directory'!J55,""))</f>
        <v>24925100</v>
      </c>
      <c r="B101" s="186">
        <f>IF('Publication Directory'!K55="","",IF(COUNTIF(('Publication Directory'!$J55:'Publication Directory'!$J701),'Publication Directory'!$J55)=1,'Publication Directory'!K55,""))</f>
        <v>2014</v>
      </c>
      <c r="D101">
        <v>24925100</v>
      </c>
      <c r="E101">
        <v>2014</v>
      </c>
    </row>
    <row r="102" spans="1:5">
      <c r="A102" s="186">
        <f>IF('Publication Directory'!J56="","",IF(COUNTIF(('Publication Directory'!$J56:'Publication Directory'!$J702),'Publication Directory'!$J56)=1,'Publication Directory'!J56,""))</f>
        <v>25212778</v>
      </c>
      <c r="B102" s="186">
        <f>IF('Publication Directory'!K56="","",IF(COUNTIF(('Publication Directory'!$J56:'Publication Directory'!$J702),'Publication Directory'!$J56)=1,'Publication Directory'!K56,""))</f>
        <v>2014</v>
      </c>
      <c r="D102">
        <v>25212778</v>
      </c>
      <c r="E102">
        <v>2014</v>
      </c>
    </row>
    <row r="103" spans="1:5">
      <c r="A103" s="186">
        <f>IF('Publication Directory'!J57="","",IF(COUNTIF(('Publication Directory'!$J57:'Publication Directory'!$J703),'Publication Directory'!$J57)=1,'Publication Directory'!J57,""))</f>
        <v>24748028</v>
      </c>
      <c r="B103" s="186">
        <f>IF('Publication Directory'!K57="","",IF(COUNTIF(('Publication Directory'!$J57:'Publication Directory'!$J703),'Publication Directory'!$J57)=1,'Publication Directory'!K57,""))</f>
        <v>2014</v>
      </c>
      <c r="D103">
        <v>24748028</v>
      </c>
      <c r="E103">
        <v>2014</v>
      </c>
    </row>
    <row r="104" spans="1:5">
      <c r="A104" s="186">
        <f>IF('Publication Directory'!J58="","",IF(COUNTIF(('Publication Directory'!$J58:'Publication Directory'!$J704),'Publication Directory'!$J58)=1,'Publication Directory'!J58,""))</f>
        <v>24688827</v>
      </c>
      <c r="B104" s="186">
        <f>IF('Publication Directory'!K58="","",IF(COUNTIF(('Publication Directory'!$J58:'Publication Directory'!$J704),'Publication Directory'!$J58)=1,'Publication Directory'!K58,""))</f>
        <v>2014</v>
      </c>
      <c r="D104">
        <v>24688827</v>
      </c>
      <c r="E104">
        <v>2014</v>
      </c>
    </row>
    <row r="105" spans="1:5">
      <c r="A105" s="186">
        <f>IF('Publication Directory'!J104="","",IF(COUNTIF(('Publication Directory'!$J104:'Publication Directory'!$J750),'Publication Directory'!$J104)=1,'Publication Directory'!J104,""))</f>
        <v>25336903</v>
      </c>
      <c r="B105" s="186">
        <f>IF('Publication Directory'!K104="","",IF(COUNTIF(('Publication Directory'!$J104:'Publication Directory'!$J750),'Publication Directory'!$J104)=1,'Publication Directory'!K104,""))</f>
        <v>2014</v>
      </c>
      <c r="D105">
        <v>25336903</v>
      </c>
      <c r="E105">
        <v>2014</v>
      </c>
    </row>
    <row r="106" spans="1:5">
      <c r="A106" s="186">
        <f>IF('Publication Directory'!J105="","",IF(COUNTIF(('Publication Directory'!$J105:'Publication Directory'!$J751),'Publication Directory'!$J105)=1,'Publication Directory'!J105,""))</f>
        <v>24761299</v>
      </c>
      <c r="B106" s="186">
        <f>IF('Publication Directory'!K105="","",IF(COUNTIF(('Publication Directory'!$J105:'Publication Directory'!$J751),'Publication Directory'!$J105)=1,'Publication Directory'!K105,""))</f>
        <v>2014</v>
      </c>
      <c r="D106">
        <v>24761299</v>
      </c>
      <c r="E106">
        <v>2014</v>
      </c>
    </row>
    <row r="107" spans="1:5">
      <c r="A107" s="186">
        <f>IF('Publication Directory'!J107="","",IF(COUNTIF(('Publication Directory'!$J107:'Publication Directory'!$J753),'Publication Directory'!$J107)=1,'Publication Directory'!J107,""))</f>
        <v>24406779</v>
      </c>
      <c r="B107" s="186">
        <f>IF('Publication Directory'!K107="","",IF(COUNTIF(('Publication Directory'!$J107:'Publication Directory'!$J753),'Publication Directory'!$J107)=1,'Publication Directory'!K107,""))</f>
        <v>2014</v>
      </c>
      <c r="D107">
        <v>24406779</v>
      </c>
      <c r="E107">
        <v>2014</v>
      </c>
    </row>
    <row r="108" spans="1:5">
      <c r="A108" s="186">
        <f>IF('Publication Directory'!J125="","",IF(COUNTIF(('Publication Directory'!$J125:'Publication Directory'!$J771),'Publication Directory'!$J125)=1,'Publication Directory'!J125,""))</f>
        <v>25414179</v>
      </c>
      <c r="B108" s="186">
        <f>IF('Publication Directory'!K125="","",IF(COUNTIF(('Publication Directory'!$J125:'Publication Directory'!$J771),'Publication Directory'!$J125)=1,'Publication Directory'!K125,""))</f>
        <v>2014</v>
      </c>
      <c r="D108">
        <v>25414179</v>
      </c>
      <c r="E108">
        <v>2014</v>
      </c>
    </row>
    <row r="109" spans="1:5">
      <c r="A109" s="186">
        <f>IF('Publication Directory'!J175="","",IF(COUNTIF(('Publication Directory'!$J175:'Publication Directory'!$J821),'Publication Directory'!$J175)=1,'Publication Directory'!J175,""))</f>
        <v>25423637</v>
      </c>
      <c r="B109" s="186">
        <f>IF('Publication Directory'!K175="","",IF(COUNTIF(('Publication Directory'!$J175:'Publication Directory'!$J821),'Publication Directory'!$J175)=1,'Publication Directory'!K175,""))</f>
        <v>2014</v>
      </c>
      <c r="D109">
        <v>25423637</v>
      </c>
      <c r="E109">
        <v>2014</v>
      </c>
    </row>
    <row r="110" spans="1:5">
      <c r="A110" s="186">
        <f>IF('Publication Directory'!J183="","",IF(COUNTIF(('Publication Directory'!$J183:'Publication Directory'!$J829),'Publication Directory'!$J183)=1,'Publication Directory'!J183,""))</f>
        <v>24392917</v>
      </c>
      <c r="B110" s="186">
        <f>IF('Publication Directory'!K183="","",IF(COUNTIF(('Publication Directory'!$J183:'Publication Directory'!$J829),'Publication Directory'!$J183)=1,'Publication Directory'!K183,""))</f>
        <v>2014</v>
      </c>
      <c r="D110">
        <v>24392917</v>
      </c>
      <c r="E110">
        <v>2014</v>
      </c>
    </row>
    <row r="111" spans="1:5">
      <c r="A111" s="186">
        <f>IF('Publication Directory'!J205="","",IF(COUNTIF(('Publication Directory'!$J205:'Publication Directory'!$J851),'Publication Directory'!$J205)=1,'Publication Directory'!J205,""))</f>
        <v>24576889</v>
      </c>
      <c r="B111" s="186">
        <f>IF('Publication Directory'!K205="","",IF(COUNTIF(('Publication Directory'!$J205:'Publication Directory'!$J851),'Publication Directory'!$J205)=1,'Publication Directory'!K205,""))</f>
        <v>2014</v>
      </c>
      <c r="D111">
        <v>24576889</v>
      </c>
      <c r="E111">
        <v>2014</v>
      </c>
    </row>
    <row r="112" spans="1:5">
      <c r="A112" s="186">
        <f>IF('Publication Directory'!J233="","",IF(COUNTIF(('Publication Directory'!$J233:'Publication Directory'!$J879),'Publication Directory'!$J233)=1,'Publication Directory'!J233,""))</f>
        <v>24505207</v>
      </c>
      <c r="B112" s="186">
        <f>IF('Publication Directory'!K233="","",IF(COUNTIF(('Publication Directory'!$J233:'Publication Directory'!$J879),'Publication Directory'!$J233)=1,'Publication Directory'!K233,""))</f>
        <v>2014</v>
      </c>
      <c r="D112">
        <v>24505207</v>
      </c>
      <c r="E112">
        <v>2014</v>
      </c>
    </row>
    <row r="113" spans="1:5">
      <c r="A113" s="186">
        <f>IF('Publication Directory'!J269="","",IF(COUNTIF(('Publication Directory'!$J269:'Publication Directory'!$J915),'Publication Directory'!$J269)=1,'Publication Directory'!J269,""))</f>
        <v>25007332</v>
      </c>
      <c r="B113" s="186">
        <f>IF('Publication Directory'!K269="","",IF(COUNTIF(('Publication Directory'!$J269:'Publication Directory'!$J915),'Publication Directory'!$J269)=1,'Publication Directory'!K269,""))</f>
        <v>2014</v>
      </c>
      <c r="D113">
        <v>25007332</v>
      </c>
      <c r="E113">
        <v>2014</v>
      </c>
    </row>
    <row r="114" spans="1:5">
      <c r="A114" s="186">
        <f>IF('Publication Directory'!J308="","",IF(COUNTIF(('Publication Directory'!$J308:'Publication Directory'!$J954),'Publication Directory'!$J308)=1,'Publication Directory'!J308,""))</f>
        <v>24906859</v>
      </c>
      <c r="B114" s="186">
        <f>IF('Publication Directory'!K308="","",IF(COUNTIF(('Publication Directory'!$J308:'Publication Directory'!$J954),'Publication Directory'!$J308)=1,'Publication Directory'!K308,""))</f>
        <v>2014</v>
      </c>
      <c r="D114">
        <v>24906859</v>
      </c>
      <c r="E114">
        <v>2014</v>
      </c>
    </row>
    <row r="115" spans="1:5">
      <c r="A115" s="186">
        <f>IF('Publication Directory'!J310="","",IF(COUNTIF(('Publication Directory'!$J310:'Publication Directory'!$J956),'Publication Directory'!$J310)=1,'Publication Directory'!J310,""))</f>
        <v>25277229</v>
      </c>
      <c r="B115" s="186">
        <f>IF('Publication Directory'!K310="","",IF(COUNTIF(('Publication Directory'!$J310:'Publication Directory'!$J956),'Publication Directory'!$J310)=1,'Publication Directory'!K310,""))</f>
        <v>2014</v>
      </c>
      <c r="D115">
        <v>25277229</v>
      </c>
      <c r="E115">
        <v>2014</v>
      </c>
    </row>
    <row r="116" spans="1:5">
      <c r="A116" s="186">
        <f>IF('Publication Directory'!J327="","",IF(COUNTIF(('Publication Directory'!$J327:'Publication Directory'!$J973),'Publication Directory'!$J327)=1,'Publication Directory'!J327,""))</f>
        <v>24845642</v>
      </c>
      <c r="B116" s="186">
        <f>IF('Publication Directory'!K327="","",IF(COUNTIF(('Publication Directory'!$J327:'Publication Directory'!$J973),'Publication Directory'!$J327)=1,'Publication Directory'!K327,""))</f>
        <v>2014</v>
      </c>
      <c r="D116">
        <v>24845642</v>
      </c>
      <c r="E116">
        <v>2014</v>
      </c>
    </row>
    <row r="117" spans="1:5">
      <c r="A117" s="186">
        <f>IF('Publication Directory'!J337="","",IF(COUNTIF(('Publication Directory'!$J337:'Publication Directory'!$J983),'Publication Directory'!$J337)=1,'Publication Directory'!J337,""))</f>
        <v>25276414</v>
      </c>
      <c r="B117" s="186">
        <f>IF('Publication Directory'!K337="","",IF(COUNTIF(('Publication Directory'!$J337:'Publication Directory'!$J983),'Publication Directory'!$J337)=1,'Publication Directory'!K337,""))</f>
        <v>2014</v>
      </c>
      <c r="D117">
        <v>25276414</v>
      </c>
      <c r="E117">
        <v>2014</v>
      </c>
    </row>
    <row r="118" spans="1:5">
      <c r="A118" s="186">
        <f>IF('Publication Directory'!J353="","",IF(COUNTIF(('Publication Directory'!$J353:'Publication Directory'!$J999),'Publication Directory'!$J353)=1,'Publication Directory'!J353,""))</f>
        <v>25190651</v>
      </c>
      <c r="B118" s="186">
        <f>IF('Publication Directory'!K353="","",IF(COUNTIF(('Publication Directory'!$J353:'Publication Directory'!$J999),'Publication Directory'!$J353)=1,'Publication Directory'!K353,""))</f>
        <v>2014</v>
      </c>
      <c r="D118">
        <v>25190651</v>
      </c>
      <c r="E118">
        <v>2014</v>
      </c>
    </row>
    <row r="119" spans="1:5">
      <c r="A119" s="186">
        <f>IF('Publication Directory'!J383="","",IF(COUNTIF(('Publication Directory'!$J383:'Publication Directory'!$J1029),'Publication Directory'!$J383)=1,'Publication Directory'!J383,""))</f>
        <v>24922193</v>
      </c>
      <c r="B119" s="186">
        <f>IF('Publication Directory'!K383="","",IF(COUNTIF(('Publication Directory'!$J383:'Publication Directory'!$J1029),'Publication Directory'!$J383)=1,'Publication Directory'!K383,""))</f>
        <v>2014</v>
      </c>
      <c r="D119">
        <v>24922193</v>
      </c>
      <c r="E119">
        <v>2014</v>
      </c>
    </row>
    <row r="120" spans="1:5">
      <c r="A120" s="186">
        <f>IF('Publication Directory'!J384="","",IF(COUNTIF(('Publication Directory'!$J384:'Publication Directory'!$J1030),'Publication Directory'!$J384)=1,'Publication Directory'!J384,""))</f>
        <v>24246574</v>
      </c>
      <c r="B120" s="186">
        <f>IF('Publication Directory'!K384="","",IF(COUNTIF(('Publication Directory'!$J384:'Publication Directory'!$J1030),'Publication Directory'!$J384)=1,'Publication Directory'!K384,""))</f>
        <v>2014</v>
      </c>
      <c r="D120">
        <v>24246574</v>
      </c>
      <c r="E120">
        <v>2014</v>
      </c>
    </row>
    <row r="121" spans="1:5">
      <c r="A121" s="186">
        <f>IF('Publication Directory'!J446="","",IF(COUNTIF(('Publication Directory'!$J446:'Publication Directory'!$J1092),'Publication Directory'!$J446)=1,'Publication Directory'!J446,""))</f>
        <v>24752010</v>
      </c>
      <c r="B121" s="186">
        <f>IF('Publication Directory'!K446="","",IF(COUNTIF(('Publication Directory'!$J446:'Publication Directory'!$J1092),'Publication Directory'!$J446)=1,'Publication Directory'!K446,""))</f>
        <v>2014</v>
      </c>
      <c r="D121">
        <v>24752010</v>
      </c>
      <c r="E121">
        <v>2014</v>
      </c>
    </row>
    <row r="122" spans="1:5">
      <c r="A122" s="186">
        <f>IF('Publication Directory'!J451="","",IF(COUNTIF(('Publication Directory'!$J451:'Publication Directory'!$J1097),'Publication Directory'!$J451)=1,'Publication Directory'!J451,""))</f>
        <v>24729030</v>
      </c>
      <c r="B122" s="186">
        <f>IF('Publication Directory'!K451="","",IF(COUNTIF(('Publication Directory'!$J451:'Publication Directory'!$J1097),'Publication Directory'!$J451)=1,'Publication Directory'!K451,""))</f>
        <v>2014</v>
      </c>
      <c r="D122">
        <v>24729030</v>
      </c>
      <c r="E122">
        <v>2014</v>
      </c>
    </row>
    <row r="123" spans="1:5">
      <c r="A123" s="186">
        <f>IF('Publication Directory'!J468="","",IF(COUNTIF(('Publication Directory'!$J468:'Publication Directory'!$J1114),'Publication Directory'!$J468)=1,'Publication Directory'!J468,""))</f>
        <v>23974999</v>
      </c>
      <c r="B123" s="186">
        <f>IF('Publication Directory'!K468="","",IF(COUNTIF(('Publication Directory'!$J468:'Publication Directory'!$J1114),'Publication Directory'!$J468)=1,'Publication Directory'!K468,""))</f>
        <v>2014</v>
      </c>
      <c r="D123">
        <v>23974999</v>
      </c>
      <c r="E123">
        <v>2014</v>
      </c>
    </row>
    <row r="124" spans="1:5">
      <c r="A124" s="186">
        <f>IF('Publication Directory'!J471="","",IF(COUNTIF(('Publication Directory'!$J471:'Publication Directory'!$J1117),'Publication Directory'!$J471)=1,'Publication Directory'!J471,""))</f>
        <v>24703636</v>
      </c>
      <c r="B124" s="186">
        <f>IF('Publication Directory'!K471="","",IF(COUNTIF(('Publication Directory'!$J471:'Publication Directory'!$J1117),'Publication Directory'!$J471)=1,'Publication Directory'!K471,""))</f>
        <v>2014</v>
      </c>
      <c r="D124">
        <v>24703636</v>
      </c>
      <c r="E124">
        <v>2014</v>
      </c>
    </row>
    <row r="125" spans="1:5">
      <c r="A125" s="186">
        <f>IF('Publication Directory'!J485="","",IF(COUNTIF(('Publication Directory'!$J485:'Publication Directory'!$J1131),'Publication Directory'!$J485)=1,'Publication Directory'!J485,""))</f>
        <v>24337723</v>
      </c>
      <c r="B125" s="186">
        <f>IF('Publication Directory'!K485="","",IF(COUNTIF(('Publication Directory'!$J485:'Publication Directory'!$J1131),'Publication Directory'!$J485)=1,'Publication Directory'!K485,""))</f>
        <v>2014</v>
      </c>
      <c r="D125">
        <v>24337723</v>
      </c>
      <c r="E125">
        <v>2014</v>
      </c>
    </row>
    <row r="126" spans="1:5">
      <c r="A126" s="186">
        <f>IF('Publication Directory'!J487="","",IF(COUNTIF(('Publication Directory'!$J487:'Publication Directory'!$J1133),'Publication Directory'!$J487)=1,'Publication Directory'!J487,""))</f>
        <v>24894394</v>
      </c>
      <c r="B126" s="186">
        <f>IF('Publication Directory'!K487="","",IF(COUNTIF(('Publication Directory'!$J487:'Publication Directory'!$J1133),'Publication Directory'!$J487)=1,'Publication Directory'!K487,""))</f>
        <v>2014</v>
      </c>
      <c r="D126">
        <v>24894394</v>
      </c>
      <c r="E126">
        <v>2014</v>
      </c>
    </row>
    <row r="127" spans="1:5">
      <c r="A127" s="186">
        <f>IF('Publication Directory'!J496="","",IF(COUNTIF(('Publication Directory'!$J496:'Publication Directory'!$J1142),'Publication Directory'!$J496)=1,'Publication Directory'!J496,""))</f>
        <v>25237163</v>
      </c>
      <c r="B127" s="186">
        <f>IF('Publication Directory'!K496="","",IF(COUNTIF(('Publication Directory'!$J496:'Publication Directory'!$J1142),'Publication Directory'!$J496)=1,'Publication Directory'!K496,""))</f>
        <v>2014</v>
      </c>
      <c r="D127">
        <v>25237163</v>
      </c>
      <c r="E127">
        <v>2014</v>
      </c>
    </row>
    <row r="128" spans="1:5">
      <c r="A128" s="186">
        <f>IF('Publication Directory'!J572="","",IF(COUNTIF(('Publication Directory'!$J572:'Publication Directory'!$J1218),'Publication Directory'!$J572)=1,'Publication Directory'!J572,""))</f>
        <v>24586959</v>
      </c>
      <c r="B128" s="186">
        <f>IF('Publication Directory'!K572="","",IF(COUNTIF(('Publication Directory'!$J572:'Publication Directory'!$J1218),'Publication Directory'!$J572)=1,'Publication Directory'!K572,""))</f>
        <v>2014</v>
      </c>
      <c r="D128">
        <v>24586959</v>
      </c>
      <c r="E128">
        <v>2014</v>
      </c>
    </row>
    <row r="129" spans="1:5">
      <c r="A129" s="186">
        <f>IF('Publication Directory'!J62="","",IF(COUNTIF(('Publication Directory'!$J62:'Publication Directory'!$J708),'Publication Directory'!$J62)=1,'Publication Directory'!J62,""))</f>
        <v>26517403</v>
      </c>
      <c r="B129" s="186">
        <f>IF('Publication Directory'!K62="","",IF(COUNTIF(('Publication Directory'!$J62:'Publication Directory'!$J708),'Publication Directory'!$J62)=1,'Publication Directory'!K62,""))</f>
        <v>2015</v>
      </c>
      <c r="C129">
        <v>2014</v>
      </c>
      <c r="D129">
        <v>26517403</v>
      </c>
      <c r="E129">
        <v>2015</v>
      </c>
    </row>
    <row r="130" spans="1:5">
      <c r="A130" s="186">
        <f>IF('Publication Directory'!J63="","",IF(COUNTIF(('Publication Directory'!$J63:'Publication Directory'!$J709),'Publication Directory'!$J63)=1,'Publication Directory'!J63,""))</f>
        <v>26738166</v>
      </c>
      <c r="B130" s="186">
        <f>IF('Publication Directory'!K63="","",IF(COUNTIF(('Publication Directory'!$J63:'Publication Directory'!$J709),'Publication Directory'!$J63)=1,'Publication Directory'!K63,""))</f>
        <v>2015</v>
      </c>
      <c r="D130">
        <v>26738166</v>
      </c>
      <c r="E130">
        <v>2015</v>
      </c>
    </row>
    <row r="131" spans="1:5">
      <c r="A131" s="186">
        <f>IF('Publication Directory'!J108="","",IF(COUNTIF(('Publication Directory'!$J108:'Publication Directory'!$J754),'Publication Directory'!$J108)=1,'Publication Directory'!J108,""))</f>
        <v>26192115</v>
      </c>
      <c r="B131" s="186">
        <f>IF('Publication Directory'!K108="","",IF(COUNTIF(('Publication Directory'!$J108:'Publication Directory'!$J754),'Publication Directory'!$J108)=1,'Publication Directory'!K108,""))</f>
        <v>2015</v>
      </c>
      <c r="D131">
        <v>26192115</v>
      </c>
      <c r="E131">
        <v>2015</v>
      </c>
    </row>
    <row r="132" spans="1:5">
      <c r="A132" s="186">
        <f>IF('Publication Directory'!J109="","",IF(COUNTIF(('Publication Directory'!$J109:'Publication Directory'!$J755),'Publication Directory'!$J109)=1,'Publication Directory'!J109,""))</f>
        <v>25997175</v>
      </c>
      <c r="B132" s="186">
        <f>IF('Publication Directory'!K109="","",IF(COUNTIF(('Publication Directory'!$J109:'Publication Directory'!$J755),'Publication Directory'!$J109)=1,'Publication Directory'!K109,""))</f>
        <v>2015</v>
      </c>
      <c r="D132">
        <v>25997175</v>
      </c>
      <c r="E132">
        <v>2015</v>
      </c>
    </row>
    <row r="133" spans="1:5">
      <c r="A133" s="186">
        <f>IF('Publication Directory'!J133="","",IF(COUNTIF(('Publication Directory'!$J133:'Publication Directory'!$J779),'Publication Directory'!$J133)=1,'Publication Directory'!J133,""))</f>
        <v>25574048</v>
      </c>
      <c r="B133" s="186">
        <f>IF('Publication Directory'!K133="","",IF(COUNTIF(('Publication Directory'!$J133:'Publication Directory'!$J779),'Publication Directory'!$J133)=1,'Publication Directory'!K133,""))</f>
        <v>2015</v>
      </c>
      <c r="D133">
        <v>25574048</v>
      </c>
      <c r="E133">
        <v>2015</v>
      </c>
    </row>
    <row r="134" spans="1:5">
      <c r="A134" s="186">
        <f>IF('Publication Directory'!J134="","",IF(COUNTIF(('Publication Directory'!$J134:'Publication Directory'!$J780),'Publication Directory'!$J134)=1,'Publication Directory'!J134,""))</f>
        <v>26426403</v>
      </c>
      <c r="B134" s="186">
        <f>IF('Publication Directory'!K134="","",IF(COUNTIF(('Publication Directory'!$J134:'Publication Directory'!$J780),'Publication Directory'!$J134)=1,'Publication Directory'!K134,""))</f>
        <v>2015</v>
      </c>
      <c r="D134">
        <v>26426403</v>
      </c>
      <c r="E134">
        <v>2015</v>
      </c>
    </row>
    <row r="135" spans="1:5">
      <c r="A135" s="186">
        <f>IF('Publication Directory'!J135="","",IF(COUNTIF(('Publication Directory'!$J135:'Publication Directory'!$J781),'Publication Directory'!$J135)=1,'Publication Directory'!J135,""))</f>
        <v>26047040</v>
      </c>
      <c r="B135" s="186">
        <f>IF('Publication Directory'!K135="","",IF(COUNTIF(('Publication Directory'!$J135:'Publication Directory'!$J781),'Publication Directory'!$J135)=1,'Publication Directory'!K135,""))</f>
        <v>2015</v>
      </c>
      <c r="D135">
        <v>26047040</v>
      </c>
      <c r="E135">
        <v>2015</v>
      </c>
    </row>
    <row r="136" spans="1:5">
      <c r="A136" s="186">
        <f>IF('Publication Directory'!J136="","",IF(COUNTIF(('Publication Directory'!$J136:'Publication Directory'!$J782),'Publication Directory'!$J136)=1,'Publication Directory'!J136,""))</f>
        <v>25909035</v>
      </c>
      <c r="B136" s="186">
        <f>IF('Publication Directory'!K136="","",IF(COUNTIF(('Publication Directory'!$J136:'Publication Directory'!$J782),'Publication Directory'!$J136)=1,'Publication Directory'!K136,""))</f>
        <v>2015</v>
      </c>
      <c r="D136">
        <v>25909035</v>
      </c>
      <c r="E136">
        <v>2015</v>
      </c>
    </row>
    <row r="137" spans="1:5">
      <c r="A137" s="186">
        <f>IF('Publication Directory'!J173="","",IF(COUNTIF(('Publication Directory'!$J173:'Publication Directory'!$J819),'Publication Directory'!$J173)=1,'Publication Directory'!J173,""))</f>
        <v>26213154</v>
      </c>
      <c r="B137" s="186">
        <f>IF('Publication Directory'!K173="","",IF(COUNTIF(('Publication Directory'!$J173:'Publication Directory'!$J819),'Publication Directory'!$J173)=1,'Publication Directory'!K173,""))</f>
        <v>2015</v>
      </c>
      <c r="D137">
        <v>26213154</v>
      </c>
      <c r="E137">
        <v>2015</v>
      </c>
    </row>
    <row r="138" spans="1:5">
      <c r="A138" s="186">
        <f>IF('Publication Directory'!J177="","",IF(COUNTIF(('Publication Directory'!$J177:'Publication Directory'!$J823),'Publication Directory'!$J177)=1,'Publication Directory'!J177,""))</f>
        <v>25659196</v>
      </c>
      <c r="B138" s="186">
        <f>IF('Publication Directory'!K177="","",IF(COUNTIF(('Publication Directory'!$J177:'Publication Directory'!$J823),'Publication Directory'!$J177)=1,'Publication Directory'!K177,""))</f>
        <v>2015</v>
      </c>
      <c r="D138">
        <v>25659196</v>
      </c>
      <c r="E138">
        <v>2015</v>
      </c>
    </row>
    <row r="139" spans="1:5">
      <c r="A139" s="186">
        <f>IF('Publication Directory'!J188="","",IF(COUNTIF(('Publication Directory'!$J188:'Publication Directory'!$J834),'Publication Directory'!$J188)=1,'Publication Directory'!J188,""))</f>
        <v>25923954</v>
      </c>
      <c r="B139" s="186">
        <f>IF('Publication Directory'!K188="","",IF(COUNTIF(('Publication Directory'!$J188:'Publication Directory'!$J834),'Publication Directory'!$J188)=1,'Publication Directory'!K188,""))</f>
        <v>2015</v>
      </c>
      <c r="D139">
        <v>25923954</v>
      </c>
      <c r="E139">
        <v>2015</v>
      </c>
    </row>
    <row r="140" spans="1:5">
      <c r="A140" s="186">
        <f>IF('Publication Directory'!J189="","",IF(COUNTIF(('Publication Directory'!$J189:'Publication Directory'!$J835),'Publication Directory'!$J189)=1,'Publication Directory'!J189,""))</f>
        <v>25081027</v>
      </c>
      <c r="B140" s="186">
        <f>IF('Publication Directory'!K189="","",IF(COUNTIF(('Publication Directory'!$J189:'Publication Directory'!$J835),'Publication Directory'!$J189)=1,'Publication Directory'!K189,""))</f>
        <v>2015</v>
      </c>
      <c r="D140">
        <v>25081027</v>
      </c>
      <c r="E140">
        <v>2015</v>
      </c>
    </row>
    <row r="141" spans="1:5">
      <c r="A141" s="186">
        <f>IF('Publication Directory'!J199="","",IF(COUNTIF(('Publication Directory'!$J199:'Publication Directory'!$J845),'Publication Directory'!$J199)=1,'Publication Directory'!J199,""))</f>
        <v>26622144</v>
      </c>
      <c r="B141" s="186">
        <f>IF('Publication Directory'!K199="","",IF(COUNTIF(('Publication Directory'!$J199:'Publication Directory'!$J845),'Publication Directory'!$J199)=1,'Publication Directory'!K199,""))</f>
        <v>2015</v>
      </c>
      <c r="D141">
        <v>26622144</v>
      </c>
      <c r="E141">
        <v>2015</v>
      </c>
    </row>
    <row r="142" spans="1:5">
      <c r="A142" s="186">
        <f>IF('Publication Directory'!J204="","",IF(COUNTIF(('Publication Directory'!$J204:'Publication Directory'!$J850),'Publication Directory'!$J204)=1,'Publication Directory'!J204,""))</f>
        <v>26244973</v>
      </c>
      <c r="B142" s="186">
        <f>IF('Publication Directory'!K204="","",IF(COUNTIF(('Publication Directory'!$J204:'Publication Directory'!$J850),'Publication Directory'!$J204)=1,'Publication Directory'!K204,""))</f>
        <v>2015</v>
      </c>
      <c r="D142">
        <v>26244973</v>
      </c>
      <c r="E142">
        <v>2015</v>
      </c>
    </row>
    <row r="143" spans="1:5">
      <c r="A143" s="186">
        <f>IF('Publication Directory'!J208="","",IF(COUNTIF(('Publication Directory'!$J208:'Publication Directory'!$J854),'Publication Directory'!$J208)=1,'Publication Directory'!J208,""))</f>
        <v>26189087</v>
      </c>
      <c r="B143" s="186">
        <f>IF('Publication Directory'!K208="","",IF(COUNTIF(('Publication Directory'!$J208:'Publication Directory'!$J854),'Publication Directory'!$J208)=1,'Publication Directory'!K208,""))</f>
        <v>2015</v>
      </c>
      <c r="D143">
        <v>26189087</v>
      </c>
      <c r="E143">
        <v>2015</v>
      </c>
    </row>
    <row r="144" spans="1:5">
      <c r="A144" s="186">
        <f>IF('Publication Directory'!J211="","",IF(COUNTIF(('Publication Directory'!$J211:'Publication Directory'!$J857),'Publication Directory'!$J211)=1,'Publication Directory'!J211,""))</f>
        <v>25462132</v>
      </c>
      <c r="B144" s="186">
        <f>IF('Publication Directory'!K211="","",IF(COUNTIF(('Publication Directory'!$J211:'Publication Directory'!$J857),'Publication Directory'!$J211)=1,'Publication Directory'!K211,""))</f>
        <v>2015</v>
      </c>
      <c r="D144">
        <v>25462132</v>
      </c>
      <c r="E144">
        <v>2015</v>
      </c>
    </row>
    <row r="145" spans="1:5">
      <c r="A145" s="186">
        <f>IF('Publication Directory'!J235="","",IF(COUNTIF(('Publication Directory'!$J235:'Publication Directory'!$J881),'Publication Directory'!$J235)=1,'Publication Directory'!J235,""))</f>
        <v>25989823</v>
      </c>
      <c r="B145" s="186">
        <f>IF('Publication Directory'!K235="","",IF(COUNTIF(('Publication Directory'!$J235:'Publication Directory'!$J881),'Publication Directory'!$J235)=1,'Publication Directory'!K235,""))</f>
        <v>2015</v>
      </c>
      <c r="D145">
        <v>25989823</v>
      </c>
      <c r="E145">
        <v>2015</v>
      </c>
    </row>
    <row r="146" spans="1:5">
      <c r="A146" s="186">
        <f>IF('Publication Directory'!J247="","",IF(COUNTIF(('Publication Directory'!$J247:'Publication Directory'!$J893),'Publication Directory'!$J247)=1,'Publication Directory'!J247,""))</f>
        <v>25587056</v>
      </c>
      <c r="B146" s="186">
        <f>IF('Publication Directory'!K247="","",IF(COUNTIF(('Publication Directory'!$J247:'Publication Directory'!$J893),'Publication Directory'!$J247)=1,'Publication Directory'!K247,""))</f>
        <v>2015</v>
      </c>
      <c r="D146">
        <v>25587056</v>
      </c>
      <c r="E146">
        <v>2015</v>
      </c>
    </row>
    <row r="147" spans="1:5">
      <c r="A147" s="186">
        <f>IF('Publication Directory'!J248="","",IF(COUNTIF(('Publication Directory'!$J248:'Publication Directory'!$J894),'Publication Directory'!$J248)=1,'Publication Directory'!J248,""))</f>
        <v>25284764</v>
      </c>
      <c r="B147" s="186">
        <f>IF('Publication Directory'!K248="","",IF(COUNTIF(('Publication Directory'!$J248:'Publication Directory'!$J894),'Publication Directory'!$J248)=1,'Publication Directory'!K248,""))</f>
        <v>2015</v>
      </c>
      <c r="D147">
        <v>25284764</v>
      </c>
      <c r="E147">
        <v>2015</v>
      </c>
    </row>
    <row r="148" spans="1:5">
      <c r="A148" s="186">
        <f>IF('Publication Directory'!J254="","",IF(COUNTIF(('Publication Directory'!$J254:'Publication Directory'!$J900),'Publication Directory'!$J254)=1,'Publication Directory'!J254,""))</f>
        <v>27847603</v>
      </c>
      <c r="B148" s="186">
        <f>IF('Publication Directory'!K254="","",IF(COUNTIF(('Publication Directory'!$J254:'Publication Directory'!$J900),'Publication Directory'!$J254)=1,'Publication Directory'!K254,""))</f>
        <v>2015</v>
      </c>
      <c r="D148">
        <v>27847603</v>
      </c>
      <c r="E148">
        <v>2015</v>
      </c>
    </row>
    <row r="149" spans="1:5">
      <c r="A149" s="186">
        <f>IF('Publication Directory'!J270="","",IF(COUNTIF(('Publication Directory'!$J270:'Publication Directory'!$J916),'Publication Directory'!$J270)=1,'Publication Directory'!J270,""))</f>
        <v>25515570</v>
      </c>
      <c r="B149" s="186">
        <f>IF('Publication Directory'!K270="","",IF(COUNTIF(('Publication Directory'!$J270:'Publication Directory'!$J916),'Publication Directory'!$J270)=1,'Publication Directory'!K270,""))</f>
        <v>2015</v>
      </c>
      <c r="D149">
        <v>25515570</v>
      </c>
      <c r="E149">
        <v>2015</v>
      </c>
    </row>
    <row r="150" spans="1:5">
      <c r="A150" s="186">
        <f>IF('Publication Directory'!J349="","",IF(COUNTIF(('Publication Directory'!$J349:'Publication Directory'!$J995),'Publication Directory'!$J349)=1,'Publication Directory'!J349,""))</f>
        <v>26343007</v>
      </c>
      <c r="B150" s="186">
        <f>IF('Publication Directory'!K349="","",IF(COUNTIF(('Publication Directory'!$J349:'Publication Directory'!$J995),'Publication Directory'!$J349)=1,'Publication Directory'!K349,""))</f>
        <v>2015</v>
      </c>
      <c r="D150">
        <v>26343007</v>
      </c>
      <c r="E150">
        <v>2015</v>
      </c>
    </row>
    <row r="151" spans="1:5">
      <c r="A151" s="186">
        <f>IF('Publication Directory'!J372="","",IF(COUNTIF(('Publication Directory'!$J372:'Publication Directory'!$J1018),'Publication Directory'!$J372)=1,'Publication Directory'!J372,""))</f>
        <v>25708979</v>
      </c>
      <c r="B151" s="186">
        <f>IF('Publication Directory'!K372="","",IF(COUNTIF(('Publication Directory'!$J372:'Publication Directory'!$J1018),'Publication Directory'!$J372)=1,'Publication Directory'!K372,""))</f>
        <v>2015</v>
      </c>
      <c r="D151">
        <v>25708979</v>
      </c>
      <c r="E151">
        <v>2015</v>
      </c>
    </row>
    <row r="152" spans="1:5">
      <c r="A152" s="186">
        <f>IF('Publication Directory'!J373="","",IF(COUNTIF(('Publication Directory'!$J373:'Publication Directory'!$J1019),'Publication Directory'!$J373)=1,'Publication Directory'!J373,""))</f>
        <v>26416092</v>
      </c>
      <c r="B152" s="186">
        <f>IF('Publication Directory'!K373="","",IF(COUNTIF(('Publication Directory'!$J373:'Publication Directory'!$J1019),'Publication Directory'!$J373)=1,'Publication Directory'!K373,""))</f>
        <v>2015</v>
      </c>
      <c r="D152">
        <v>26416092</v>
      </c>
      <c r="E152">
        <v>2015</v>
      </c>
    </row>
    <row r="153" spans="1:5">
      <c r="A153" s="186">
        <f>IF('Publication Directory'!J396="","",IF(COUNTIF(('Publication Directory'!$J396:'Publication Directory'!$J1042),'Publication Directory'!$J396)=1,'Publication Directory'!J396,""))</f>
        <v>26544792</v>
      </c>
      <c r="B153" s="186">
        <f>IF('Publication Directory'!K396="","",IF(COUNTIF(('Publication Directory'!$J396:'Publication Directory'!$J1042),'Publication Directory'!$J396)=1,'Publication Directory'!K396,""))</f>
        <v>2015</v>
      </c>
      <c r="D153">
        <v>26544792</v>
      </c>
      <c r="E153">
        <v>2015</v>
      </c>
    </row>
    <row r="154" spans="1:5">
      <c r="A154" s="186">
        <f>IF('Publication Directory'!J397="","",IF(COUNTIF(('Publication Directory'!$J397:'Publication Directory'!$J1043),'Publication Directory'!$J397)=1,'Publication Directory'!J397,""))</f>
        <v>25908487</v>
      </c>
      <c r="B154" s="186">
        <f>IF('Publication Directory'!K397="","",IF(COUNTIF(('Publication Directory'!$J397:'Publication Directory'!$J1043),'Publication Directory'!$J397)=1,'Publication Directory'!K397,""))</f>
        <v>2015</v>
      </c>
      <c r="D154">
        <v>25908487</v>
      </c>
      <c r="E154">
        <v>2015</v>
      </c>
    </row>
    <row r="155" spans="1:5">
      <c r="A155" s="186">
        <f>IF('Publication Directory'!J422="","",IF(COUNTIF(('Publication Directory'!$J422:'Publication Directory'!$J1068),'Publication Directory'!$J422)=1,'Publication Directory'!J422,""))</f>
        <v>26247787</v>
      </c>
      <c r="B155" s="186">
        <f>IF('Publication Directory'!K422="","",IF(COUNTIF(('Publication Directory'!$J422:'Publication Directory'!$J1068),'Publication Directory'!$J422)=1,'Publication Directory'!K422,""))</f>
        <v>2015</v>
      </c>
      <c r="D155">
        <v>26247787</v>
      </c>
      <c r="E155">
        <v>2015</v>
      </c>
    </row>
    <row r="156" spans="1:5">
      <c r="A156" s="186">
        <f>IF('Publication Directory'!J423="","",IF(COUNTIF(('Publication Directory'!$J423:'Publication Directory'!$J1069),'Publication Directory'!$J423)=1,'Publication Directory'!J423,""))</f>
        <v>25707054</v>
      </c>
      <c r="B156" s="186">
        <f>IF('Publication Directory'!K423="","",IF(COUNTIF(('Publication Directory'!$J423:'Publication Directory'!$J1069),'Publication Directory'!$J423)=1,'Publication Directory'!K423,""))</f>
        <v>2015</v>
      </c>
      <c r="D156">
        <v>25707054</v>
      </c>
      <c r="E156">
        <v>2015</v>
      </c>
    </row>
    <row r="157" spans="1:5">
      <c r="A157" s="186">
        <f>IF('Publication Directory'!J435="","",IF(COUNTIF(('Publication Directory'!$J435:'Publication Directory'!$J1081),'Publication Directory'!$J435)=1,'Publication Directory'!J435,""))</f>
        <v>25796216</v>
      </c>
      <c r="B157" s="186">
        <f>IF('Publication Directory'!K435="","",IF(COUNTIF(('Publication Directory'!$J435:'Publication Directory'!$J1081),'Publication Directory'!$J435)=1,'Publication Directory'!K435,""))</f>
        <v>2015</v>
      </c>
      <c r="D157">
        <v>25796216</v>
      </c>
      <c r="E157">
        <v>2015</v>
      </c>
    </row>
    <row r="158" spans="1:5">
      <c r="A158" s="186">
        <f>IF('Publication Directory'!J436="","",IF(COUNTIF(('Publication Directory'!$J436:'Publication Directory'!$J1082),'Publication Directory'!$J436)=1,'Publication Directory'!J436,""))</f>
        <v>26356828</v>
      </c>
      <c r="B158" s="186">
        <f>IF('Publication Directory'!K436="","",IF(COUNTIF(('Publication Directory'!$J436:'Publication Directory'!$J1082),'Publication Directory'!$J436)=1,'Publication Directory'!K436,""))</f>
        <v>2015</v>
      </c>
      <c r="D158">
        <v>26356828</v>
      </c>
      <c r="E158">
        <v>2015</v>
      </c>
    </row>
    <row r="159" spans="1:5">
      <c r="A159" s="186">
        <f>IF('Publication Directory'!J456="","",IF(COUNTIF(('Publication Directory'!$J456:'Publication Directory'!$J1102),'Publication Directory'!$J456)=1,'Publication Directory'!J456,""))</f>
        <v>25077537</v>
      </c>
      <c r="B159" s="186">
        <f>IF('Publication Directory'!K456="","",IF(COUNTIF(('Publication Directory'!$J456:'Publication Directory'!$J1102),'Publication Directory'!$J456)=1,'Publication Directory'!K456,""))</f>
        <v>2015</v>
      </c>
      <c r="D159">
        <v>25077537</v>
      </c>
      <c r="E159">
        <v>2015</v>
      </c>
    </row>
    <row r="160" spans="1:5">
      <c r="A160" s="186">
        <f>IF('Publication Directory'!J472="","",IF(COUNTIF(('Publication Directory'!$J472:'Publication Directory'!$J1118),'Publication Directory'!$J472)=1,'Publication Directory'!J472,""))</f>
        <v>25525907</v>
      </c>
      <c r="B160" s="186">
        <f>IF('Publication Directory'!K472="","",IF(COUNTIF(('Publication Directory'!$J472:'Publication Directory'!$J1118),'Publication Directory'!$J472)=1,'Publication Directory'!K472,""))</f>
        <v>2015</v>
      </c>
      <c r="D160">
        <v>25525907</v>
      </c>
      <c r="E160">
        <v>2015</v>
      </c>
    </row>
    <row r="161" spans="1:5">
      <c r="A161" s="186">
        <f>IF('Publication Directory'!J516="","",IF(COUNTIF(('Publication Directory'!$J516:'Publication Directory'!$J1162),'Publication Directory'!$J516)=1,'Publication Directory'!J516,""))</f>
        <v>26973867</v>
      </c>
      <c r="B161" s="186">
        <f>IF('Publication Directory'!K516="","",IF(COUNTIF(('Publication Directory'!$J516:'Publication Directory'!$J1162),'Publication Directory'!$J516)=1,'Publication Directory'!K516,""))</f>
        <v>2015</v>
      </c>
      <c r="D161">
        <v>26973867</v>
      </c>
      <c r="E161">
        <v>2015</v>
      </c>
    </row>
    <row r="162" spans="1:5">
      <c r="A162" s="186">
        <f>IF('Publication Directory'!J534="","",IF(COUNTIF(('Publication Directory'!$J534:'Publication Directory'!$J1180),'Publication Directory'!$J534)=1,'Publication Directory'!J534,""))</f>
        <v>27087829</v>
      </c>
      <c r="B162" s="186">
        <f>IF('Publication Directory'!K534="","",IF(COUNTIF(('Publication Directory'!$J534:'Publication Directory'!$J1180),'Publication Directory'!$J534)=1,'Publication Directory'!K534,""))</f>
        <v>2015</v>
      </c>
      <c r="D162">
        <v>27087829</v>
      </c>
      <c r="E162">
        <v>2015</v>
      </c>
    </row>
    <row r="163" spans="1:5">
      <c r="A163" s="186">
        <f>IF('Publication Directory'!J15="","",IF(COUNTIF(('Publication Directory'!$J15:'Publication Directory'!$J661),'Publication Directory'!$J15)=1,'Publication Directory'!J15,""))</f>
        <v>27986424</v>
      </c>
      <c r="B163" s="186">
        <f>IF('Publication Directory'!K15="","",IF(COUNTIF(('Publication Directory'!$J15:'Publication Directory'!$J661),'Publication Directory'!$J15)=1,'Publication Directory'!K15,""))</f>
        <v>2016</v>
      </c>
      <c r="C163">
        <v>2015</v>
      </c>
      <c r="D163">
        <v>27986424</v>
      </c>
      <c r="E163">
        <v>2016</v>
      </c>
    </row>
    <row r="164" spans="1:5">
      <c r="A164" s="186">
        <f>IF('Publication Directory'!J31="","",IF(COUNTIF(('Publication Directory'!$J31:'Publication Directory'!$J677),'Publication Directory'!$J31)=1,'Publication Directory'!J31,""))</f>
        <v>26200512</v>
      </c>
      <c r="B164" s="186">
        <f>IF('Publication Directory'!K31="","",IF(COUNTIF(('Publication Directory'!$J31:'Publication Directory'!$J677),'Publication Directory'!$J31)=1,'Publication Directory'!K31,""))</f>
        <v>2016</v>
      </c>
      <c r="D164">
        <v>26200512</v>
      </c>
      <c r="E164">
        <v>2016</v>
      </c>
    </row>
    <row r="165" spans="1:5">
      <c r="A165" s="186">
        <f>IF('Publication Directory'!J64="","",IF(COUNTIF(('Publication Directory'!$J64:'Publication Directory'!$J710),'Publication Directory'!$J64)=1,'Publication Directory'!J64,""))</f>
        <v>26803289</v>
      </c>
      <c r="B165" s="186">
        <f>IF('Publication Directory'!K64="","",IF(COUNTIF(('Publication Directory'!$J64:'Publication Directory'!$J710),'Publication Directory'!$J64)=1,'Publication Directory'!K64,""))</f>
        <v>2016</v>
      </c>
      <c r="D165">
        <v>26803289</v>
      </c>
      <c r="E165">
        <v>2016</v>
      </c>
    </row>
    <row r="166" spans="1:5">
      <c r="A166" s="186">
        <f>IF('Publication Directory'!J65="","",IF(COUNTIF(('Publication Directory'!$J65:'Publication Directory'!$J711),'Publication Directory'!$J65)=1,'Publication Directory'!J65,""))</f>
        <v>27057752</v>
      </c>
      <c r="B166" s="186">
        <f>IF('Publication Directory'!K65="","",IF(COUNTIF(('Publication Directory'!$J65:'Publication Directory'!$J711),'Publication Directory'!$J65)=1,'Publication Directory'!K65,""))</f>
        <v>2016</v>
      </c>
      <c r="D166">
        <v>27057752</v>
      </c>
      <c r="E166">
        <v>2016</v>
      </c>
    </row>
    <row r="167" spans="1:5">
      <c r="A167" s="186">
        <f>IF('Publication Directory'!J66="","",IF(COUNTIF(('Publication Directory'!$J66:'Publication Directory'!$J712),'Publication Directory'!$J66)=1,'Publication Directory'!J66,""))</f>
        <v>26963392</v>
      </c>
      <c r="B167" s="186">
        <f>IF('Publication Directory'!K66="","",IF(COUNTIF(('Publication Directory'!$J66:'Publication Directory'!$J712),'Publication Directory'!$J66)=1,'Publication Directory'!K66,""))</f>
        <v>2016</v>
      </c>
      <c r="D167">
        <v>26963392</v>
      </c>
      <c r="E167">
        <v>2016</v>
      </c>
    </row>
    <row r="168" spans="1:5">
      <c r="A168" s="186">
        <f>IF('Publication Directory'!J68="","",IF(COUNTIF(('Publication Directory'!$J68:'Publication Directory'!$J714),'Publication Directory'!$J68)=1,'Publication Directory'!J68,""))</f>
        <v>27926754</v>
      </c>
      <c r="B168" s="186">
        <f>IF('Publication Directory'!K68="","",IF(COUNTIF(('Publication Directory'!$J68:'Publication Directory'!$J714),'Publication Directory'!$J68)=1,'Publication Directory'!K68,""))</f>
        <v>2016</v>
      </c>
      <c r="D168">
        <v>27926754</v>
      </c>
      <c r="E168">
        <v>2016</v>
      </c>
    </row>
    <row r="169" spans="1:5">
      <c r="A169" s="186">
        <f>IF('Publication Directory'!J110="","",IF(COUNTIF(('Publication Directory'!$J110:'Publication Directory'!$J756),'Publication Directory'!$J110)=1,'Publication Directory'!J110,""))</f>
        <v>27065002</v>
      </c>
      <c r="B169" s="186">
        <f>IF('Publication Directory'!K110="","",IF(COUNTIF(('Publication Directory'!$J110:'Publication Directory'!$J756),'Publication Directory'!$J110)=1,'Publication Directory'!K110,""))</f>
        <v>2016</v>
      </c>
      <c r="D169">
        <v>27065002</v>
      </c>
      <c r="E169">
        <v>2016</v>
      </c>
    </row>
    <row r="170" spans="1:5">
      <c r="A170" s="186">
        <f>IF('Publication Directory'!J111="","",IF(COUNTIF(('Publication Directory'!$J111:'Publication Directory'!$J757),'Publication Directory'!$J111)=1,'Publication Directory'!J111,""))</f>
        <v>27009576</v>
      </c>
      <c r="B170" s="186">
        <f>IF('Publication Directory'!K111="","",IF(COUNTIF(('Publication Directory'!$J111:'Publication Directory'!$J757),'Publication Directory'!$J111)=1,'Publication Directory'!K111,""))</f>
        <v>2016</v>
      </c>
      <c r="D170">
        <v>27009576</v>
      </c>
      <c r="E170">
        <v>2016</v>
      </c>
    </row>
    <row r="171" spans="1:5">
      <c r="A171" s="186">
        <f>IF('Publication Directory'!J112="","",IF(COUNTIF(('Publication Directory'!$J112:'Publication Directory'!$J758),'Publication Directory'!$J112)=1,'Publication Directory'!J112,""))</f>
        <v>27617182</v>
      </c>
      <c r="B171" s="186">
        <f>IF('Publication Directory'!K112="","",IF(COUNTIF(('Publication Directory'!$J112:'Publication Directory'!$J758),'Publication Directory'!$J112)=1,'Publication Directory'!K112,""))</f>
        <v>2016</v>
      </c>
      <c r="D171">
        <v>27617182</v>
      </c>
      <c r="E171">
        <v>2016</v>
      </c>
    </row>
    <row r="172" spans="1:5">
      <c r="A172" s="186">
        <f>IF('Publication Directory'!J115="","",IF(COUNTIF(('Publication Directory'!$J115:'Publication Directory'!$J761),'Publication Directory'!$J115)=1,'Publication Directory'!J115,""))</f>
        <v>27641223</v>
      </c>
      <c r="B172" s="186">
        <f>IF('Publication Directory'!K115="","",IF(COUNTIF(('Publication Directory'!$J115:'Publication Directory'!$J761),'Publication Directory'!$J115)=1,'Publication Directory'!K115,""))</f>
        <v>2016</v>
      </c>
      <c r="D172">
        <v>27641223</v>
      </c>
      <c r="E172">
        <v>2016</v>
      </c>
    </row>
    <row r="173" spans="1:5">
      <c r="A173" s="186">
        <f>IF('Publication Directory'!J118="","",IF(COUNTIF(('Publication Directory'!$J118:'Publication Directory'!$J764),'Publication Directory'!$J118)=1,'Publication Directory'!J118,""))</f>
        <v>28010147</v>
      </c>
      <c r="B173" s="186">
        <f>IF('Publication Directory'!K118="","",IF(COUNTIF(('Publication Directory'!$J118:'Publication Directory'!$J764),'Publication Directory'!$J118)=1,'Publication Directory'!K118,""))</f>
        <v>2016</v>
      </c>
      <c r="D173">
        <v>28010147</v>
      </c>
      <c r="E173">
        <v>2016</v>
      </c>
    </row>
    <row r="174" spans="1:5">
      <c r="A174" s="186">
        <f>IF('Publication Directory'!J120="","",IF(COUNTIF(('Publication Directory'!$J120:'Publication Directory'!$J766),'Publication Directory'!$J120)=1,'Publication Directory'!J120,""))</f>
        <v>28033234</v>
      </c>
      <c r="B174" s="186">
        <f>IF('Publication Directory'!K120="","",IF(COUNTIF(('Publication Directory'!$J120:'Publication Directory'!$J766),'Publication Directory'!$J120)=1,'Publication Directory'!K120,""))</f>
        <v>2016</v>
      </c>
      <c r="D174">
        <v>28033234</v>
      </c>
      <c r="E174">
        <v>2016</v>
      </c>
    </row>
    <row r="175" spans="1:5">
      <c r="A175" s="186">
        <f>IF('Publication Directory'!J122="","",IF(COUNTIF(('Publication Directory'!$J122:'Publication Directory'!$J768),'Publication Directory'!$J122)=1,'Publication Directory'!J122,""))</f>
        <v>26868749</v>
      </c>
      <c r="B175" s="186">
        <f>IF('Publication Directory'!K122="","",IF(COUNTIF(('Publication Directory'!$J122:'Publication Directory'!$J768),'Publication Directory'!$J122)=1,'Publication Directory'!K122,""))</f>
        <v>2016</v>
      </c>
      <c r="D175">
        <v>26868749</v>
      </c>
      <c r="E175">
        <v>2016</v>
      </c>
    </row>
    <row r="176" spans="1:5">
      <c r="A176" s="186">
        <f>IF('Publication Directory'!J137="","",IF(COUNTIF(('Publication Directory'!$J137:'Publication Directory'!$J783),'Publication Directory'!$J137)=1,'Publication Directory'!J137,""))</f>
        <v>26987895</v>
      </c>
      <c r="B176" s="186">
        <f>IF('Publication Directory'!K137="","",IF(COUNTIF(('Publication Directory'!$J137:'Publication Directory'!$J783),'Publication Directory'!$J137)=1,'Publication Directory'!K137,""))</f>
        <v>2016</v>
      </c>
      <c r="D176">
        <v>26987895</v>
      </c>
      <c r="E176">
        <v>2016</v>
      </c>
    </row>
    <row r="177" spans="1:5">
      <c r="A177" s="186">
        <f>IF('Publication Directory'!J138="","",IF(COUNTIF(('Publication Directory'!$J138:'Publication Directory'!$J784),'Publication Directory'!$J138)=1,'Publication Directory'!J138,""))</f>
        <v>27565227</v>
      </c>
      <c r="B177" s="186">
        <f>IF('Publication Directory'!K138="","",IF(COUNTIF(('Publication Directory'!$J138:'Publication Directory'!$J784),'Publication Directory'!$J138)=1,'Publication Directory'!K138,""))</f>
        <v>2016</v>
      </c>
      <c r="D177">
        <v>27565227</v>
      </c>
      <c r="E177">
        <v>2016</v>
      </c>
    </row>
    <row r="178" spans="1:5">
      <c r="A178" s="186">
        <f>IF('Publication Directory'!J171="","",IF(COUNTIF(('Publication Directory'!$J171:'Publication Directory'!$J817),'Publication Directory'!$J171)=1,'Publication Directory'!J171,""))</f>
        <v>30079710</v>
      </c>
      <c r="B178" s="186">
        <f>IF('Publication Directory'!K171="","",IF(COUNTIF(('Publication Directory'!$J171:'Publication Directory'!$J817),'Publication Directory'!$J171)=1,'Publication Directory'!K171,""))</f>
        <v>2016</v>
      </c>
      <c r="D178">
        <v>30079710</v>
      </c>
      <c r="E178">
        <v>2016</v>
      </c>
    </row>
    <row r="179" spans="1:5">
      <c r="A179" s="186">
        <f>IF('Publication Directory'!J178="","",IF(COUNTIF(('Publication Directory'!$J178:'Publication Directory'!$J824),'Publication Directory'!$J178)=1,'Publication Directory'!J178,""))</f>
        <v>26344727</v>
      </c>
      <c r="B179" s="186">
        <f>IF('Publication Directory'!K178="","",IF(COUNTIF(('Publication Directory'!$J178:'Publication Directory'!$J824),'Publication Directory'!$J178)=1,'Publication Directory'!K178,""))</f>
        <v>2016</v>
      </c>
      <c r="D179">
        <v>26344727</v>
      </c>
      <c r="E179">
        <v>2016</v>
      </c>
    </row>
    <row r="180" spans="1:5">
      <c r="A180" s="186">
        <f>IF('Publication Directory'!J202="","",IF(COUNTIF(('Publication Directory'!$J202:'Publication Directory'!$J848),'Publication Directory'!$J202)=1,'Publication Directory'!J202,""))</f>
        <v>26148637</v>
      </c>
      <c r="B180" s="186">
        <f>IF('Publication Directory'!K202="","",IF(COUNTIF(('Publication Directory'!$J202:'Publication Directory'!$J848),'Publication Directory'!$J202)=1,'Publication Directory'!K202,""))</f>
        <v>2016</v>
      </c>
      <c r="D180">
        <v>26148637</v>
      </c>
      <c r="E180">
        <v>2016</v>
      </c>
    </row>
    <row r="181" spans="1:5">
      <c r="A181" s="186">
        <f>IF('Publication Directory'!J209="","",IF(COUNTIF(('Publication Directory'!$J209:'Publication Directory'!$J855),'Publication Directory'!$J209)=1,'Publication Directory'!J209,""))</f>
        <v>26735319</v>
      </c>
      <c r="B181" s="186">
        <f>IF('Publication Directory'!K209="","",IF(COUNTIF(('Publication Directory'!$J209:'Publication Directory'!$J855),'Publication Directory'!$J209)=1,'Publication Directory'!K209,""))</f>
        <v>2016</v>
      </c>
      <c r="D181">
        <v>26735319</v>
      </c>
      <c r="E181">
        <v>2016</v>
      </c>
    </row>
    <row r="182" spans="1:5">
      <c r="A182" s="186">
        <f>IF('Publication Directory'!J236="","",IF(COUNTIF(('Publication Directory'!$J236:'Publication Directory'!$J882),'Publication Directory'!$J236)=1,'Publication Directory'!J236,""))</f>
        <v>27805308</v>
      </c>
      <c r="B182" s="186">
        <f>IF('Publication Directory'!K236="","",IF(COUNTIF(('Publication Directory'!$J236:'Publication Directory'!$J882),'Publication Directory'!$J236)=1,'Publication Directory'!K236,""))</f>
        <v>2016</v>
      </c>
      <c r="D182">
        <v>27805308</v>
      </c>
      <c r="E182">
        <v>2016</v>
      </c>
    </row>
    <row r="183" spans="1:5">
      <c r="A183" s="186">
        <f>IF('Publication Directory'!J241="","",IF(COUNTIF(('Publication Directory'!$J241:'Publication Directory'!$J887),'Publication Directory'!$J241)=1,'Publication Directory'!J241,""))</f>
        <v>27255458</v>
      </c>
      <c r="B183" s="186">
        <f>IF('Publication Directory'!K241="","",IF(COUNTIF(('Publication Directory'!$J241:'Publication Directory'!$J887),'Publication Directory'!$J241)=1,'Publication Directory'!K241,""))</f>
        <v>2016</v>
      </c>
      <c r="D183">
        <v>27255458</v>
      </c>
      <c r="E183">
        <v>2016</v>
      </c>
    </row>
    <row r="184" spans="1:5">
      <c r="A184" s="186">
        <f>IF('Publication Directory'!J249="","",IF(COUNTIF(('Publication Directory'!$J249:'Publication Directory'!$J895),'Publication Directory'!$J249)=1,'Publication Directory'!J249,""))</f>
        <v>26418443</v>
      </c>
      <c r="B184" s="186">
        <f>IF('Publication Directory'!K249="","",IF(COUNTIF(('Publication Directory'!$J249:'Publication Directory'!$J895),'Publication Directory'!$J249)=1,'Publication Directory'!K249,""))</f>
        <v>2016</v>
      </c>
      <c r="D184">
        <v>26418443</v>
      </c>
      <c r="E184">
        <v>2016</v>
      </c>
    </row>
    <row r="185" spans="1:5">
      <c r="A185" s="186">
        <f>IF('Publication Directory'!J299="","",IF(COUNTIF(('Publication Directory'!$J299:'Publication Directory'!$J945),'Publication Directory'!$J299)=1,'Publication Directory'!J299,""))</f>
        <v>27145477</v>
      </c>
      <c r="B185" s="186">
        <f>IF('Publication Directory'!K299="","",IF(COUNTIF(('Publication Directory'!$J299:'Publication Directory'!$J945),'Publication Directory'!$J299)=1,'Publication Directory'!K299,""))</f>
        <v>2016</v>
      </c>
      <c r="D185">
        <v>27145477</v>
      </c>
      <c r="E185">
        <v>2016</v>
      </c>
    </row>
    <row r="186" spans="1:5">
      <c r="A186" s="186">
        <f>IF('Publication Directory'!J311="","",IF(COUNTIF(('Publication Directory'!$J311:'Publication Directory'!$J957),'Publication Directory'!$J311)=1,'Publication Directory'!J311,""))</f>
        <v>26427422</v>
      </c>
      <c r="B186" s="186">
        <f>IF('Publication Directory'!K311="","",IF(COUNTIF(('Publication Directory'!$J311:'Publication Directory'!$J957),'Publication Directory'!$J311)=1,'Publication Directory'!K311,""))</f>
        <v>2016</v>
      </c>
      <c r="D186">
        <v>26427422</v>
      </c>
      <c r="E186">
        <v>2016</v>
      </c>
    </row>
    <row r="187" spans="1:5">
      <c r="A187" s="186">
        <f>IF('Publication Directory'!J312="","",IF(COUNTIF(('Publication Directory'!$J312:'Publication Directory'!$J958),'Publication Directory'!$J312)=1,'Publication Directory'!J312,""))</f>
        <v>27479814</v>
      </c>
      <c r="B187" s="186">
        <f>IF('Publication Directory'!K312="","",IF(COUNTIF(('Publication Directory'!$J312:'Publication Directory'!$J958),'Publication Directory'!$J312)=1,'Publication Directory'!K312,""))</f>
        <v>2016</v>
      </c>
      <c r="D187">
        <v>27479814</v>
      </c>
      <c r="E187">
        <v>2016</v>
      </c>
    </row>
    <row r="188" spans="1:5">
      <c r="A188" s="186">
        <f>IF('Publication Directory'!J313="","",IF(COUNTIF(('Publication Directory'!$J313:'Publication Directory'!$J959),'Publication Directory'!$J313)=1,'Publication Directory'!J313,""))</f>
        <v>27718025</v>
      </c>
      <c r="B188" s="186">
        <f>IF('Publication Directory'!K313="","",IF(COUNTIF(('Publication Directory'!$J313:'Publication Directory'!$J959),'Publication Directory'!$J313)=1,'Publication Directory'!K313,""))</f>
        <v>2016</v>
      </c>
      <c r="D188">
        <v>27718025</v>
      </c>
      <c r="E188">
        <v>2016</v>
      </c>
    </row>
    <row r="189" spans="1:5">
      <c r="A189" s="186">
        <f>IF('Publication Directory'!J336="","",IF(COUNTIF(('Publication Directory'!$J336:'Publication Directory'!$J982),'Publication Directory'!$J336)=1,'Publication Directory'!J336,""))</f>
        <v>27467379</v>
      </c>
      <c r="B189" s="186">
        <f>IF('Publication Directory'!K336="","",IF(COUNTIF(('Publication Directory'!$J336:'Publication Directory'!$J982),'Publication Directory'!$J336)=1,'Publication Directory'!K336,""))</f>
        <v>2016</v>
      </c>
      <c r="D189">
        <v>27467379</v>
      </c>
      <c r="E189">
        <v>2016</v>
      </c>
    </row>
    <row r="190" spans="1:5">
      <c r="A190" s="186">
        <f>IF('Publication Directory'!J338="","",IF(COUNTIF(('Publication Directory'!$J338:'Publication Directory'!$J984),'Publication Directory'!$J338)=1,'Publication Directory'!J338,""))</f>
        <v>26915747</v>
      </c>
      <c r="B190" s="186">
        <f>IF('Publication Directory'!K338="","",IF(COUNTIF(('Publication Directory'!$J338:'Publication Directory'!$J984),'Publication Directory'!$J338)=1,'Publication Directory'!K338,""))</f>
        <v>2016</v>
      </c>
      <c r="D190">
        <v>26915747</v>
      </c>
      <c r="E190">
        <v>2016</v>
      </c>
    </row>
    <row r="191" spans="1:5">
      <c r="A191" s="186">
        <f>IF('Publication Directory'!J339="","",IF(COUNTIF(('Publication Directory'!$J339:'Publication Directory'!$J985),'Publication Directory'!$J339)=1,'Publication Directory'!J339,""))</f>
        <v>26521715</v>
      </c>
      <c r="B191" s="186">
        <f>IF('Publication Directory'!K339="","",IF(COUNTIF(('Publication Directory'!$J339:'Publication Directory'!$J985),'Publication Directory'!$J339)=1,'Publication Directory'!K339,""))</f>
        <v>2016</v>
      </c>
      <c r="D191">
        <v>26521715</v>
      </c>
      <c r="E191">
        <v>2016</v>
      </c>
    </row>
    <row r="192" spans="1:5">
      <c r="A192" s="186">
        <f>IF('Publication Directory'!J350="","",IF(COUNTIF(('Publication Directory'!$J350:'Publication Directory'!$J996),'Publication Directory'!$J350)=1,'Publication Directory'!J350,""))</f>
        <v>27977834</v>
      </c>
      <c r="B192" s="186">
        <f>IF('Publication Directory'!K350="","",IF(COUNTIF(('Publication Directory'!$J350:'Publication Directory'!$J996),'Publication Directory'!$J350)=1,'Publication Directory'!K350,""))</f>
        <v>2016</v>
      </c>
      <c r="D192">
        <v>27977834</v>
      </c>
      <c r="E192">
        <v>2016</v>
      </c>
    </row>
    <row r="193" spans="1:5">
      <c r="A193" s="186">
        <f>IF('Publication Directory'!J355="","",IF(COUNTIF(('Publication Directory'!$J355:'Publication Directory'!$J1001),'Publication Directory'!$J355)=1,'Publication Directory'!J355,""))</f>
        <v>27936069</v>
      </c>
      <c r="B193" s="186">
        <f>IF('Publication Directory'!K355="","",IF(COUNTIF(('Publication Directory'!$J355:'Publication Directory'!$J1001),'Publication Directory'!$J355)=1,'Publication Directory'!K355,""))</f>
        <v>2016</v>
      </c>
      <c r="D193">
        <v>27936069</v>
      </c>
      <c r="E193">
        <v>2016</v>
      </c>
    </row>
    <row r="194" spans="1:5">
      <c r="A194" s="186">
        <f>IF('Publication Directory'!J424="","",IF(COUNTIF(('Publication Directory'!$J424:'Publication Directory'!$J1070),'Publication Directory'!$J424)=1,'Publication Directory'!J424,""))</f>
        <v>26981328</v>
      </c>
      <c r="B194" s="186">
        <f>IF('Publication Directory'!K424="","",IF(COUNTIF(('Publication Directory'!$J424:'Publication Directory'!$J1070),'Publication Directory'!$J424)=1,'Publication Directory'!K424,""))</f>
        <v>2016</v>
      </c>
      <c r="D194">
        <v>26981328</v>
      </c>
      <c r="E194">
        <v>2016</v>
      </c>
    </row>
    <row r="195" spans="1:5">
      <c r="A195" s="186">
        <f>IF('Publication Directory'!J428="","",IF(COUNTIF(('Publication Directory'!$J428:'Publication Directory'!$J1074),'Publication Directory'!$J428)=1,'Publication Directory'!J428,""))</f>
        <v>26110599</v>
      </c>
      <c r="B195" s="186">
        <f>IF('Publication Directory'!K428="","",IF(COUNTIF(('Publication Directory'!$J428:'Publication Directory'!$J1074),'Publication Directory'!$J428)=1,'Publication Directory'!K428,""))</f>
        <v>2016</v>
      </c>
      <c r="D195">
        <v>26110599</v>
      </c>
      <c r="E195">
        <v>2016</v>
      </c>
    </row>
    <row r="196" spans="1:5">
      <c r="A196" s="186">
        <f>IF('Publication Directory'!J447="","",IF(COUNTIF(('Publication Directory'!$J447:'Publication Directory'!$J1093),'Publication Directory'!$J447)=1,'Publication Directory'!J447,""))</f>
        <v>27391597</v>
      </c>
      <c r="B196" s="186">
        <f>IF('Publication Directory'!K447="","",IF(COUNTIF(('Publication Directory'!$J447:'Publication Directory'!$J1093),'Publication Directory'!$J447)=1,'Publication Directory'!K447,""))</f>
        <v>2016</v>
      </c>
      <c r="D196">
        <v>27391597</v>
      </c>
      <c r="E196">
        <v>2016</v>
      </c>
    </row>
    <row r="197" spans="1:5">
      <c r="A197" s="186">
        <f>IF('Publication Directory'!J448="","",IF(COUNTIF(('Publication Directory'!$J448:'Publication Directory'!$J1094),'Publication Directory'!$J448)=1,'Publication Directory'!J448,""))</f>
        <v>26166796</v>
      </c>
      <c r="B197" s="186">
        <f>IF('Publication Directory'!K448="","",IF(COUNTIF(('Publication Directory'!$J448:'Publication Directory'!$J1094),'Publication Directory'!$J448)=1,'Publication Directory'!K448,""))</f>
        <v>2016</v>
      </c>
      <c r="D197">
        <v>26166796</v>
      </c>
      <c r="E197">
        <v>2016</v>
      </c>
    </row>
    <row r="198" spans="1:5">
      <c r="A198" s="186">
        <f>IF('Publication Directory'!J449="","",IF(COUNTIF(('Publication Directory'!$J449:'Publication Directory'!$J1095),'Publication Directory'!$J449)=1,'Publication Directory'!J449,""))</f>
        <v>27711926</v>
      </c>
      <c r="B198" s="186">
        <f>IF('Publication Directory'!K449="","",IF(COUNTIF(('Publication Directory'!$J449:'Publication Directory'!$J1095),'Publication Directory'!$J449)=1,'Publication Directory'!K449,""))</f>
        <v>2016</v>
      </c>
      <c r="D198">
        <v>27711926</v>
      </c>
      <c r="E198">
        <v>2016</v>
      </c>
    </row>
    <row r="199" spans="1:5">
      <c r="A199" s="186">
        <f>IF('Publication Directory'!J459="","",IF(COUNTIF(('Publication Directory'!$J459:'Publication Directory'!$J1105),'Publication Directory'!$J459)=1,'Publication Directory'!J459,""))</f>
        <v>27353223</v>
      </c>
      <c r="B199" s="186">
        <f>IF('Publication Directory'!K459="","",IF(COUNTIF(('Publication Directory'!$J459:'Publication Directory'!$J1105),'Publication Directory'!$J459)=1,'Publication Directory'!K459,""))</f>
        <v>2016</v>
      </c>
      <c r="D199">
        <v>27353223</v>
      </c>
      <c r="E199">
        <v>2016</v>
      </c>
    </row>
    <row r="200" spans="1:5">
      <c r="A200" s="186">
        <f>IF('Publication Directory'!J463="","",IF(COUNTIF(('Publication Directory'!$J463:'Publication Directory'!$J1109),'Publication Directory'!$J463)=1,'Publication Directory'!J463,""))</f>
        <v>26110598</v>
      </c>
      <c r="B200" s="186">
        <f>IF('Publication Directory'!K463="","",IF(COUNTIF(('Publication Directory'!$J463:'Publication Directory'!$J1109),'Publication Directory'!$J463)=1,'Publication Directory'!K463,""))</f>
        <v>2016</v>
      </c>
      <c r="D200">
        <v>26110598</v>
      </c>
      <c r="E200">
        <v>2016</v>
      </c>
    </row>
    <row r="201" spans="1:5">
      <c r="A201" s="186">
        <f>IF('Publication Directory'!J486="","",IF(COUNTIF(('Publication Directory'!$J486:'Publication Directory'!$J1132),'Publication Directory'!$J486)=1,'Publication Directory'!J486,""))</f>
        <v>27984506</v>
      </c>
      <c r="B201" s="186">
        <f>IF('Publication Directory'!K486="","",IF(COUNTIF(('Publication Directory'!$J486:'Publication Directory'!$J1132),'Publication Directory'!$J486)=1,'Publication Directory'!K486,""))</f>
        <v>2016</v>
      </c>
      <c r="D201">
        <v>27984506</v>
      </c>
      <c r="E201">
        <v>2016</v>
      </c>
    </row>
    <row r="202" spans="1:5">
      <c r="A202" s="186">
        <f>IF('Publication Directory'!J505="","",IF(COUNTIF(('Publication Directory'!$J505:'Publication Directory'!$J1151),'Publication Directory'!$J505)=1,'Publication Directory'!J505,""))</f>
        <v>27958216</v>
      </c>
      <c r="B202" s="186">
        <f>IF('Publication Directory'!K505="","",IF(COUNTIF(('Publication Directory'!$J505:'Publication Directory'!$J1151),'Publication Directory'!$J505)=1,'Publication Directory'!K505,""))</f>
        <v>2016</v>
      </c>
      <c r="D202">
        <v>27958216</v>
      </c>
      <c r="E202">
        <v>2016</v>
      </c>
    </row>
    <row r="203" spans="1:5">
      <c r="A203" s="186">
        <f>IF('Publication Directory'!J507="","",IF(COUNTIF(('Publication Directory'!$J507:'Publication Directory'!$J1153),'Publication Directory'!$J507)=1,'Publication Directory'!J507,""))</f>
        <v>26985801</v>
      </c>
      <c r="B203" s="186">
        <f>IF('Publication Directory'!K507="","",IF(COUNTIF(('Publication Directory'!$J507:'Publication Directory'!$J1153),'Publication Directory'!$J507)=1,'Publication Directory'!K507,""))</f>
        <v>2016</v>
      </c>
      <c r="D203">
        <v>26985801</v>
      </c>
      <c r="E203">
        <v>2016</v>
      </c>
    </row>
    <row r="204" spans="1:5">
      <c r="A204" s="186">
        <f>IF('Publication Directory'!J535="","",IF(COUNTIF(('Publication Directory'!$J535:'Publication Directory'!$J1181),'Publication Directory'!$J535)=1,'Publication Directory'!J535,""))</f>
        <v>27916682</v>
      </c>
      <c r="B204" s="186">
        <f>IF('Publication Directory'!K535="","",IF(COUNTIF(('Publication Directory'!$J535:'Publication Directory'!$J1181),'Publication Directory'!$J535)=1,'Publication Directory'!K535,""))</f>
        <v>2016</v>
      </c>
      <c r="D204">
        <v>27916682</v>
      </c>
      <c r="E204">
        <v>2016</v>
      </c>
    </row>
    <row r="205" spans="1:5">
      <c r="A205" s="186">
        <f>IF('Publication Directory'!J551="","",IF(COUNTIF(('Publication Directory'!$J551:'Publication Directory'!$J1197),'Publication Directory'!$J551)=1,'Publication Directory'!J551,""))</f>
        <v>27995325</v>
      </c>
      <c r="B205" s="186">
        <f>IF('Publication Directory'!K551="","",IF(COUNTIF(('Publication Directory'!$J551:'Publication Directory'!$J1197),'Publication Directory'!$J551)=1,'Publication Directory'!K551,""))</f>
        <v>2016</v>
      </c>
      <c r="D205">
        <v>27995325</v>
      </c>
      <c r="E205">
        <v>2016</v>
      </c>
    </row>
    <row r="206" spans="1:5">
      <c r="A206" s="186">
        <f>IF('Publication Directory'!J561="","",IF(COUNTIF(('Publication Directory'!$J561:'Publication Directory'!$J1207),'Publication Directory'!$J561)=1,'Publication Directory'!J561,""))</f>
        <v>28078170</v>
      </c>
      <c r="B206" s="186">
        <f>IF('Publication Directory'!K561="","",IF(COUNTIF(('Publication Directory'!$J561:'Publication Directory'!$J1207),'Publication Directory'!$J561)=1,'Publication Directory'!K561,""))</f>
        <v>2016</v>
      </c>
      <c r="D206">
        <v>28078170</v>
      </c>
      <c r="E206">
        <v>2016</v>
      </c>
    </row>
    <row r="207" spans="1:5">
      <c r="A207" s="186">
        <f>IF('Publication Directory'!J563="","",IF(COUNTIF(('Publication Directory'!$J563:'Publication Directory'!$J1209),'Publication Directory'!$J563)=1,'Publication Directory'!J563,""))</f>
        <v>28059209</v>
      </c>
      <c r="B207" s="186">
        <f>IF('Publication Directory'!K563="","",IF(COUNTIF(('Publication Directory'!$J563:'Publication Directory'!$J1209),'Publication Directory'!$J563)=1,'Publication Directory'!K563,""))</f>
        <v>2016</v>
      </c>
      <c r="D207">
        <v>28059209</v>
      </c>
      <c r="E207">
        <v>2016</v>
      </c>
    </row>
    <row r="208" spans="1:5">
      <c r="A208" s="186">
        <f>IF('Publication Directory'!J573="","",IF(COUNTIF(('Publication Directory'!$J573:'Publication Directory'!$J1219),'Publication Directory'!$J573)=1,'Publication Directory'!J573,""))</f>
        <v>27959968</v>
      </c>
      <c r="B208" s="186">
        <f>IF('Publication Directory'!K573="","",IF(COUNTIF(('Publication Directory'!$J573:'Publication Directory'!$J1219),'Publication Directory'!$J573)=1,'Publication Directory'!K573,""))</f>
        <v>2016</v>
      </c>
      <c r="D208">
        <v>27959968</v>
      </c>
      <c r="E208">
        <v>2016</v>
      </c>
    </row>
    <row r="209" spans="1:5">
      <c r="A209" s="186">
        <f>IF('Publication Directory'!J16="","",IF(COUNTIF(('Publication Directory'!$J16:'Publication Directory'!$J662),'Publication Directory'!$J16)=1,'Publication Directory'!J16,""))</f>
        <v>28196054</v>
      </c>
      <c r="B209" s="186">
        <f>IF('Publication Directory'!K16="","",IF(COUNTIF(('Publication Directory'!$J16:'Publication Directory'!$J662),'Publication Directory'!$J16)=1,'Publication Directory'!K16,""))</f>
        <v>2017</v>
      </c>
      <c r="C209">
        <v>2016</v>
      </c>
      <c r="D209">
        <v>28196054</v>
      </c>
      <c r="E209">
        <v>2017</v>
      </c>
    </row>
    <row r="210" spans="1:5">
      <c r="A210" s="186">
        <f>IF('Publication Directory'!J33="","",IF(COUNTIF(('Publication Directory'!$J33:'Publication Directory'!$J679),'Publication Directory'!$J33)=1,'Publication Directory'!J33,""))</f>
        <v>29051326</v>
      </c>
      <c r="B210" s="186">
        <f>IF('Publication Directory'!K33="","",IF(COUNTIF(('Publication Directory'!$J33:'Publication Directory'!$J679),'Publication Directory'!$J33)=1,'Publication Directory'!K33,""))</f>
        <v>2017</v>
      </c>
      <c r="D210">
        <v>29051326</v>
      </c>
      <c r="E210">
        <v>2017</v>
      </c>
    </row>
    <row r="211" spans="1:5">
      <c r="A211" s="186">
        <f>IF('Publication Directory'!J44="","",IF(COUNTIF(('Publication Directory'!$J44:'Publication Directory'!$J690),'Publication Directory'!$J44)=1,'Publication Directory'!J44,""))</f>
        <v>28079651</v>
      </c>
      <c r="B211" s="186">
        <f>IF('Publication Directory'!K44="","",IF(COUNTIF(('Publication Directory'!$J44:'Publication Directory'!$J690),'Publication Directory'!$J44)=1,'Publication Directory'!K44,""))</f>
        <v>2017</v>
      </c>
      <c r="D211">
        <v>28079651</v>
      </c>
      <c r="E211">
        <v>2017</v>
      </c>
    </row>
    <row r="212" spans="1:5">
      <c r="A212" s="186">
        <f>IF('Publication Directory'!J69="","",IF(COUNTIF(('Publication Directory'!$J69:'Publication Directory'!$J715),'Publication Directory'!$J69)=1,'Publication Directory'!J69,""))</f>
        <v>28068435</v>
      </c>
      <c r="B212" s="186">
        <f>IF('Publication Directory'!K69="","",IF(COUNTIF(('Publication Directory'!$J69:'Publication Directory'!$J715),'Publication Directory'!$J69)=1,'Publication Directory'!K69,""))</f>
        <v>2017</v>
      </c>
      <c r="D212">
        <v>28068435</v>
      </c>
      <c r="E212">
        <v>2017</v>
      </c>
    </row>
    <row r="213" spans="1:5">
      <c r="A213" s="186">
        <f>IF('Publication Directory'!J70="","",IF(COUNTIF(('Publication Directory'!$J70:'Publication Directory'!$J716),'Publication Directory'!$J70)=1,'Publication Directory'!J70,""))</f>
        <v>27913444</v>
      </c>
      <c r="B213" s="186">
        <f>IF('Publication Directory'!K70="","",IF(COUNTIF(('Publication Directory'!$J70:'Publication Directory'!$J716),'Publication Directory'!$J70)=1,'Publication Directory'!K70,""))</f>
        <v>2017</v>
      </c>
      <c r="D213">
        <v>27913444</v>
      </c>
      <c r="E213">
        <v>2017</v>
      </c>
    </row>
    <row r="214" spans="1:5">
      <c r="A214" s="186">
        <f>IF('Publication Directory'!J71="","",IF(COUNTIF(('Publication Directory'!$J71:'Publication Directory'!$J717),'Publication Directory'!$J71)=1,'Publication Directory'!J71,""))</f>
        <v>28687853</v>
      </c>
      <c r="B214" s="186">
        <f>IF('Publication Directory'!K71="","",IF(COUNTIF(('Publication Directory'!$J71:'Publication Directory'!$J717),'Publication Directory'!$J71)=1,'Publication Directory'!K71,""))</f>
        <v>2017</v>
      </c>
      <c r="D214">
        <v>28687853</v>
      </c>
      <c r="E214">
        <v>2017</v>
      </c>
    </row>
    <row r="215" spans="1:5">
      <c r="A215" s="186">
        <f>IF('Publication Directory'!J72="","",IF(COUNTIF(('Publication Directory'!$J72:'Publication Directory'!$J718),'Publication Directory'!$J72)=1,'Publication Directory'!J72,""))</f>
        <v>28525557</v>
      </c>
      <c r="B215" s="186">
        <f>IF('Publication Directory'!K72="","",IF(COUNTIF(('Publication Directory'!$J72:'Publication Directory'!$J718),'Publication Directory'!$J72)=1,'Publication Directory'!K72,""))</f>
        <v>2017</v>
      </c>
      <c r="D215">
        <v>28525557</v>
      </c>
      <c r="E215">
        <v>2017</v>
      </c>
    </row>
    <row r="216" spans="1:5">
      <c r="A216" s="186">
        <f>IF('Publication Directory'!J96="","",IF(COUNTIF(('Publication Directory'!$J96:'Publication Directory'!$J742),'Publication Directory'!$J96)=1,'Publication Directory'!J96,""))</f>
        <v>28647890</v>
      </c>
      <c r="B216" s="186">
        <f>IF('Publication Directory'!K96="","",IF(COUNTIF(('Publication Directory'!$J96:'Publication Directory'!$J742),'Publication Directory'!$J96)=1,'Publication Directory'!K96,""))</f>
        <v>2017</v>
      </c>
      <c r="D216">
        <v>28647890</v>
      </c>
      <c r="E216">
        <v>2017</v>
      </c>
    </row>
    <row r="217" spans="1:5">
      <c r="A217" s="186">
        <f>IF('Publication Directory'!J97="","",IF(COUNTIF(('Publication Directory'!$J97:'Publication Directory'!$J743),'Publication Directory'!$J97)=1,'Publication Directory'!J97,""))</f>
        <v>28554698</v>
      </c>
      <c r="B217" s="186">
        <f>IF('Publication Directory'!K97="","",IF(COUNTIF(('Publication Directory'!$J97:'Publication Directory'!$J743),'Publication Directory'!$J97)=1,'Publication Directory'!K97,""))</f>
        <v>2017</v>
      </c>
      <c r="D217">
        <v>28554698</v>
      </c>
      <c r="E217">
        <v>2017</v>
      </c>
    </row>
    <row r="218" spans="1:5">
      <c r="A218" s="186">
        <f>IF('Publication Directory'!J139="","",IF(COUNTIF(('Publication Directory'!$J139:'Publication Directory'!$J785),'Publication Directory'!$J139)=1,'Publication Directory'!J139,""))</f>
        <v>28713646</v>
      </c>
      <c r="B218" s="186">
        <f>IF('Publication Directory'!K139="","",IF(COUNTIF(('Publication Directory'!$J139:'Publication Directory'!$J785),'Publication Directory'!$J139)=1,'Publication Directory'!K139,""))</f>
        <v>2017</v>
      </c>
      <c r="D218">
        <v>28713646</v>
      </c>
      <c r="E218">
        <v>2017</v>
      </c>
    </row>
    <row r="219" spans="1:5">
      <c r="A219" s="186">
        <f>IF('Publication Directory'!J140="","",IF(COUNTIF(('Publication Directory'!$J140:'Publication Directory'!$J786),'Publication Directory'!$J140)=1,'Publication Directory'!J140,""))</f>
        <v>28694501</v>
      </c>
      <c r="B219" s="186">
        <f>IF('Publication Directory'!K140="","",IF(COUNTIF(('Publication Directory'!$J140:'Publication Directory'!$J786),'Publication Directory'!$J140)=1,'Publication Directory'!K140,""))</f>
        <v>2017</v>
      </c>
      <c r="D219">
        <v>28694501</v>
      </c>
      <c r="E219">
        <v>2017</v>
      </c>
    </row>
    <row r="220" spans="1:5">
      <c r="A220" s="186">
        <f>IF('Publication Directory'!J172="","",IF(COUNTIF(('Publication Directory'!$J172:'Publication Directory'!$J818),'Publication Directory'!$J172)=1,'Publication Directory'!J172,""))</f>
        <v>28520626</v>
      </c>
      <c r="B220" s="186">
        <f>IF('Publication Directory'!K172="","",IF(COUNTIF(('Publication Directory'!$J172:'Publication Directory'!$J818),'Publication Directory'!$J172)=1,'Publication Directory'!K172,""))</f>
        <v>2017</v>
      </c>
      <c r="D220">
        <v>28520626</v>
      </c>
      <c r="E220">
        <v>2017</v>
      </c>
    </row>
    <row r="221" spans="1:5">
      <c r="A221" s="186">
        <f>IF('Publication Directory'!J185="","",IF(COUNTIF(('Publication Directory'!$J185:'Publication Directory'!$J831),'Publication Directory'!$J185)=1,'Publication Directory'!J185,""))</f>
        <v>28166161</v>
      </c>
      <c r="B221" s="186">
        <f>IF('Publication Directory'!K185="","",IF(COUNTIF(('Publication Directory'!$J185:'Publication Directory'!$J831),'Publication Directory'!$J185)=1,'Publication Directory'!K185,""))</f>
        <v>2017</v>
      </c>
      <c r="D221">
        <v>28166161</v>
      </c>
      <c r="E221">
        <v>2017</v>
      </c>
    </row>
    <row r="222" spans="1:5">
      <c r="A222" s="186">
        <f>IF('Publication Directory'!J192="","",IF(COUNTIF(('Publication Directory'!$J192:'Publication Directory'!$J838),'Publication Directory'!$J192)=1,'Publication Directory'!J192,""))</f>
        <v>28382556</v>
      </c>
      <c r="B222" s="186">
        <f>IF('Publication Directory'!K192="","",IF(COUNTIF(('Publication Directory'!$J192:'Publication Directory'!$J838),'Publication Directory'!$J192)=1,'Publication Directory'!K192,""))</f>
        <v>2017</v>
      </c>
      <c r="D222">
        <v>28382556</v>
      </c>
      <c r="E222">
        <v>2017</v>
      </c>
    </row>
    <row r="223" spans="1:5">
      <c r="A223" s="186">
        <f>IF('Publication Directory'!J193="","",IF(COUNTIF(('Publication Directory'!$J193:'Publication Directory'!$J839),'Publication Directory'!$J193)=1,'Publication Directory'!J193,""))</f>
        <v>28483493</v>
      </c>
      <c r="B223" s="186">
        <f>IF('Publication Directory'!K193="","",IF(COUNTIF(('Publication Directory'!$J193:'Publication Directory'!$J839),'Publication Directory'!$J193)=1,'Publication Directory'!K193,""))</f>
        <v>2017</v>
      </c>
      <c r="D223">
        <v>28483493</v>
      </c>
      <c r="E223">
        <v>2017</v>
      </c>
    </row>
    <row r="224" spans="1:5">
      <c r="A224" s="186">
        <f>IF('Publication Directory'!J196="","",IF(COUNTIF(('Publication Directory'!$J196:'Publication Directory'!$J842),'Publication Directory'!$J196)=1,'Publication Directory'!J196,""))</f>
        <v>28362542</v>
      </c>
      <c r="B224" s="186">
        <f>IF('Publication Directory'!K196="","",IF(COUNTIF(('Publication Directory'!$J196:'Publication Directory'!$J842),'Publication Directory'!$J196)=1,'Publication Directory'!K196,""))</f>
        <v>2017</v>
      </c>
      <c r="D224">
        <v>28362542</v>
      </c>
      <c r="E224">
        <v>2017</v>
      </c>
    </row>
    <row r="225" spans="1:5">
      <c r="A225" s="186">
        <f>IF('Publication Directory'!J210="","",IF(COUNTIF(('Publication Directory'!$J210:'Publication Directory'!$J856),'Publication Directory'!$J210)=1,'Publication Directory'!J210,""))</f>
        <v>29190245</v>
      </c>
      <c r="B225" s="186">
        <f>IF('Publication Directory'!K210="","",IF(COUNTIF(('Publication Directory'!$J210:'Publication Directory'!$J856),'Publication Directory'!$J210)=1,'Publication Directory'!K210,""))</f>
        <v>2017</v>
      </c>
      <c r="D225">
        <v>29190245</v>
      </c>
      <c r="E225">
        <v>2017</v>
      </c>
    </row>
    <row r="226" spans="1:5">
      <c r="A226" s="186">
        <f>IF('Publication Directory'!J219="","",IF(COUNTIF(('Publication Directory'!$J219:'Publication Directory'!$J865),'Publication Directory'!$J219)=1,'Publication Directory'!J219,""))</f>
        <v>29264653</v>
      </c>
      <c r="B226" s="186">
        <f>IF('Publication Directory'!K219="","",IF(COUNTIF(('Publication Directory'!$J219:'Publication Directory'!$J865),'Publication Directory'!$J219)=1,'Publication Directory'!K219,""))</f>
        <v>2017</v>
      </c>
      <c r="D226">
        <v>29264653</v>
      </c>
      <c r="E226">
        <v>2017</v>
      </c>
    </row>
    <row r="227" spans="1:5">
      <c r="A227" s="186">
        <f>IF('Publication Directory'!J225="","",IF(COUNTIF(('Publication Directory'!$J225:'Publication Directory'!$J871),'Publication Directory'!$J225)=1,'Publication Directory'!J225,""))</f>
        <v>29057371</v>
      </c>
      <c r="B227" s="186">
        <f>IF('Publication Directory'!K225="","",IF(COUNTIF(('Publication Directory'!$J225:'Publication Directory'!$J871),'Publication Directory'!$J225)=1,'Publication Directory'!K225,""))</f>
        <v>2017</v>
      </c>
      <c r="D227">
        <v>29057371</v>
      </c>
      <c r="E227">
        <v>2017</v>
      </c>
    </row>
    <row r="228" spans="1:5">
      <c r="A228" s="186">
        <f>IF('Publication Directory'!J226="","",IF(COUNTIF(('Publication Directory'!$J226:'Publication Directory'!$J872),'Publication Directory'!$J226)=1,'Publication Directory'!J226,""))</f>
        <v>28055101</v>
      </c>
      <c r="B228" s="186">
        <f>IF('Publication Directory'!K226="","",IF(COUNTIF(('Publication Directory'!$J226:'Publication Directory'!$J872),'Publication Directory'!$J226)=1,'Publication Directory'!K226,""))</f>
        <v>2017</v>
      </c>
      <c r="D228">
        <v>28055101</v>
      </c>
      <c r="E228">
        <v>2017</v>
      </c>
    </row>
    <row r="229" spans="1:5">
      <c r="A229" s="186">
        <f>IF('Publication Directory'!J227="","",IF(COUNTIF(('Publication Directory'!$J227:'Publication Directory'!$J873),'Publication Directory'!$J227)=1,'Publication Directory'!J227,""))</f>
        <v>28832731</v>
      </c>
      <c r="B229" s="186">
        <f>IF('Publication Directory'!K227="","",IF(COUNTIF(('Publication Directory'!$J227:'Publication Directory'!$J873),'Publication Directory'!$J227)=1,'Publication Directory'!K227,""))</f>
        <v>2017</v>
      </c>
      <c r="D229">
        <v>28832731</v>
      </c>
      <c r="E229">
        <v>2017</v>
      </c>
    </row>
    <row r="230" spans="1:5">
      <c r="A230" s="186">
        <f>IF('Publication Directory'!J228="","",IF(COUNTIF(('Publication Directory'!$J228:'Publication Directory'!$J874),'Publication Directory'!$J228)=1,'Publication Directory'!J228,""))</f>
        <v>29260123</v>
      </c>
      <c r="B230" s="186">
        <f>IF('Publication Directory'!K228="","",IF(COUNTIF(('Publication Directory'!$J228:'Publication Directory'!$J874),'Publication Directory'!$J228)=1,'Publication Directory'!K228,""))</f>
        <v>2017</v>
      </c>
      <c r="D230">
        <v>29260123</v>
      </c>
      <c r="E230">
        <v>2017</v>
      </c>
    </row>
    <row r="231" spans="1:5">
      <c r="A231" s="186">
        <f>IF('Publication Directory'!J237="","",IF(COUNTIF(('Publication Directory'!$J237:'Publication Directory'!$J883),'Publication Directory'!$J237)=1,'Publication Directory'!J237,""))</f>
        <v>29124422</v>
      </c>
      <c r="B231" s="186">
        <f>IF('Publication Directory'!K237="","",IF(COUNTIF(('Publication Directory'!$J237:'Publication Directory'!$J883),'Publication Directory'!$J237)=1,'Publication Directory'!K237,""))</f>
        <v>2017</v>
      </c>
      <c r="D231">
        <v>29124422</v>
      </c>
      <c r="E231">
        <v>2017</v>
      </c>
    </row>
    <row r="232" spans="1:5">
      <c r="A232" s="186">
        <f>IF('Publication Directory'!J314="","",IF(COUNTIF(('Publication Directory'!$J314:'Publication Directory'!$J960),'Publication Directory'!$J314)=1,'Publication Directory'!J314,""))</f>
        <v>28197754</v>
      </c>
      <c r="B232" s="186">
        <f>IF('Publication Directory'!K314="","",IF(COUNTIF(('Publication Directory'!$J314:'Publication Directory'!$J960),'Publication Directory'!$J314)=1,'Publication Directory'!K314,""))</f>
        <v>2017</v>
      </c>
      <c r="D232">
        <v>28197754</v>
      </c>
      <c r="E232">
        <v>2017</v>
      </c>
    </row>
    <row r="233" spans="1:5">
      <c r="A233" s="186">
        <f>IF('Publication Directory'!J315="","",IF(COUNTIF(('Publication Directory'!$J315:'Publication Directory'!$J961),'Publication Directory'!$J315)=1,'Publication Directory'!J315,""))</f>
        <v>28145975</v>
      </c>
      <c r="B233" s="186">
        <f>IF('Publication Directory'!K315="","",IF(COUNTIF(('Publication Directory'!$J315:'Publication Directory'!$J961),'Publication Directory'!$J315)=1,'Publication Directory'!K315,""))</f>
        <v>2017</v>
      </c>
      <c r="D233">
        <v>28145975</v>
      </c>
      <c r="E233">
        <v>2017</v>
      </c>
    </row>
    <row r="234" spans="1:5">
      <c r="A234" s="186">
        <f>IF('Publication Directory'!J375="","",IF(COUNTIF(('Publication Directory'!$J375:'Publication Directory'!$J1021),'Publication Directory'!$J375)=1,'Publication Directory'!J375,""))</f>
        <v>29074494</v>
      </c>
      <c r="B234" s="186">
        <f>IF('Publication Directory'!K375="","",IF(COUNTIF(('Publication Directory'!$J375:'Publication Directory'!$J1021),'Publication Directory'!$J375)=1,'Publication Directory'!K375,""))</f>
        <v>2017</v>
      </c>
      <c r="D234">
        <v>29074494</v>
      </c>
      <c r="E234">
        <v>2017</v>
      </c>
    </row>
    <row r="235" spans="1:5">
      <c r="A235" s="186">
        <f>IF('Publication Directory'!J388="","",IF(COUNTIF(('Publication Directory'!$J388:'Publication Directory'!$J1034),'Publication Directory'!$J388)=1,'Publication Directory'!J388,""))</f>
        <v>28195612</v>
      </c>
      <c r="B235" s="186">
        <f>IF('Publication Directory'!K388="","",IF(COUNTIF(('Publication Directory'!$J388:'Publication Directory'!$J1034),'Publication Directory'!$J388)=1,'Publication Directory'!K388,""))</f>
        <v>2017</v>
      </c>
      <c r="D235">
        <v>28195612</v>
      </c>
      <c r="E235">
        <v>2017</v>
      </c>
    </row>
    <row r="236" spans="1:5">
      <c r="A236" s="186">
        <f>IF('Publication Directory'!J398="","",IF(COUNTIF(('Publication Directory'!$J398:'Publication Directory'!$J1044),'Publication Directory'!$J398)=1,'Publication Directory'!J398,""))</f>
        <v>28591286</v>
      </c>
      <c r="B236" s="186">
        <f>IF('Publication Directory'!K398="","",IF(COUNTIF(('Publication Directory'!$J398:'Publication Directory'!$J1044),'Publication Directory'!$J398)=1,'Publication Directory'!K398,""))</f>
        <v>2017</v>
      </c>
      <c r="D236">
        <v>28591286</v>
      </c>
      <c r="E236">
        <v>2017</v>
      </c>
    </row>
    <row r="237" spans="1:5">
      <c r="A237" s="186">
        <f>IF('Publication Directory'!J403="","",IF(COUNTIF(('Publication Directory'!$J403:'Publication Directory'!$J1049),'Publication Directory'!$J403)=1,'Publication Directory'!J403,""))</f>
        <v>28499057</v>
      </c>
      <c r="B237" s="186">
        <f>IF('Publication Directory'!K403="","",IF(COUNTIF(('Publication Directory'!$J403:'Publication Directory'!$J1049),'Publication Directory'!$J403)=1,'Publication Directory'!K403,""))</f>
        <v>2017</v>
      </c>
      <c r="D237">
        <v>28499057</v>
      </c>
      <c r="E237">
        <v>2017</v>
      </c>
    </row>
    <row r="238" spans="1:5">
      <c r="A238" s="186">
        <f>IF('Publication Directory'!J417="","",IF(COUNTIF(('Publication Directory'!$J417:'Publication Directory'!$J1063),'Publication Directory'!$J417)=1,'Publication Directory'!J417,""))</f>
        <v>29190250</v>
      </c>
      <c r="B238" s="186">
        <f>IF('Publication Directory'!K417="","",IF(COUNTIF(('Publication Directory'!$J417:'Publication Directory'!$J1063),'Publication Directory'!$J417)=1,'Publication Directory'!K417,""))</f>
        <v>2017</v>
      </c>
      <c r="D238">
        <v>29190250</v>
      </c>
      <c r="E238">
        <v>2017</v>
      </c>
    </row>
    <row r="239" spans="1:5">
      <c r="A239" s="186">
        <f>IF('Publication Directory'!J450="","",IF(COUNTIF(('Publication Directory'!$J450:'Publication Directory'!$J1096),'Publication Directory'!$J450)=1,'Publication Directory'!J450,""))</f>
        <v>28291071</v>
      </c>
      <c r="B239" s="186">
        <f>IF('Publication Directory'!K450="","",IF(COUNTIF(('Publication Directory'!$J450:'Publication Directory'!$J1096),'Publication Directory'!$J450)=1,'Publication Directory'!K450,""))</f>
        <v>2017</v>
      </c>
      <c r="D239">
        <v>28291071</v>
      </c>
      <c r="E239">
        <v>2017</v>
      </c>
    </row>
    <row r="240" spans="1:5">
      <c r="A240" s="186">
        <f>IF('Publication Directory'!J480="","",IF(COUNTIF(('Publication Directory'!$J480:'Publication Directory'!$J1126),'Publication Directory'!$J480)=1,'Publication Directory'!J480,""))</f>
        <v>29103961</v>
      </c>
      <c r="B240" s="186">
        <f>IF('Publication Directory'!K480="","",IF(COUNTIF(('Publication Directory'!$J480:'Publication Directory'!$J1126),'Publication Directory'!$J480)=1,'Publication Directory'!K480,""))</f>
        <v>2017</v>
      </c>
      <c r="D240">
        <v>29103961</v>
      </c>
      <c r="E240">
        <v>2017</v>
      </c>
    </row>
    <row r="241" spans="1:5">
      <c r="A241" s="186">
        <f>IF('Publication Directory'!J501="","",IF(COUNTIF(('Publication Directory'!$J501:'Publication Directory'!$J1147),'Publication Directory'!$J501)=1,'Publication Directory'!J501,""))</f>
        <v>28189482</v>
      </c>
      <c r="B241" s="186">
        <f>IF('Publication Directory'!K501="","",IF(COUNTIF(('Publication Directory'!$J501:'Publication Directory'!$J1147),'Publication Directory'!$J501)=1,'Publication Directory'!K501,""))</f>
        <v>2017</v>
      </c>
      <c r="D241">
        <v>28189482</v>
      </c>
      <c r="E241">
        <v>2017</v>
      </c>
    </row>
    <row r="242" spans="1:5">
      <c r="A242" s="186">
        <f>IF('Publication Directory'!J503="","",IF(COUNTIF(('Publication Directory'!$J503:'Publication Directory'!$J1149),'Publication Directory'!$J503)=1,'Publication Directory'!J503,""))</f>
        <v>28419403</v>
      </c>
      <c r="B242" s="186">
        <f>IF('Publication Directory'!K503="","",IF(COUNTIF(('Publication Directory'!$J503:'Publication Directory'!$J1149),'Publication Directory'!$J503)=1,'Publication Directory'!K503,""))</f>
        <v>2017</v>
      </c>
      <c r="D242">
        <v>28419403</v>
      </c>
      <c r="E242">
        <v>2017</v>
      </c>
    </row>
    <row r="243" spans="1:5">
      <c r="A243" s="186">
        <f>IF('Publication Directory'!J508="","",IF(COUNTIF(('Publication Directory'!$J508:'Publication Directory'!$J1154),'Publication Directory'!$J508)=1,'Publication Directory'!J508,""))</f>
        <v>30088405</v>
      </c>
      <c r="B243" s="186">
        <f>IF('Publication Directory'!K508="","",IF(COUNTIF(('Publication Directory'!$J508:'Publication Directory'!$J1154),'Publication Directory'!$J508)=1,'Publication Directory'!K508,""))</f>
        <v>2017</v>
      </c>
      <c r="D243">
        <v>30088405</v>
      </c>
      <c r="E243">
        <v>2017</v>
      </c>
    </row>
    <row r="244" spans="1:5">
      <c r="A244" s="186">
        <f>IF('Publication Directory'!J521="","",IF(COUNTIF(('Publication Directory'!$J521:'Publication Directory'!$J1167),'Publication Directory'!$J521)=1,'Publication Directory'!J521,""))</f>
        <v>29181321</v>
      </c>
      <c r="B244" s="186">
        <f>IF('Publication Directory'!K521="","",IF(COUNTIF(('Publication Directory'!$J521:'Publication Directory'!$J1167),'Publication Directory'!$J521)=1,'Publication Directory'!K521,""))</f>
        <v>2017</v>
      </c>
      <c r="D244">
        <v>29181321</v>
      </c>
      <c r="E244">
        <v>2017</v>
      </c>
    </row>
    <row r="245" spans="1:5">
      <c r="A245" s="186">
        <f>IF('Publication Directory'!J531="","",IF(COUNTIF(('Publication Directory'!$J531:'Publication Directory'!$J1177),'Publication Directory'!$J531)=1,'Publication Directory'!J531,""))</f>
        <v>28791532</v>
      </c>
      <c r="B245" s="186">
        <f>IF('Publication Directory'!K531="","",IF(COUNTIF(('Publication Directory'!$J531:'Publication Directory'!$J1177),'Publication Directory'!$J531)=1,'Publication Directory'!K531,""))</f>
        <v>2017</v>
      </c>
      <c r="D245">
        <v>28791532</v>
      </c>
      <c r="E245">
        <v>2017</v>
      </c>
    </row>
    <row r="246" spans="1:5">
      <c r="A246" s="186">
        <f>IF('Publication Directory'!J547="","",IF(COUNTIF(('Publication Directory'!$J547:'Publication Directory'!$J1193),'Publication Directory'!$J547)=1,'Publication Directory'!J547,""))</f>
        <v>28873135</v>
      </c>
      <c r="B246" s="186">
        <f>IF('Publication Directory'!K547="","",IF(COUNTIF(('Publication Directory'!$J547:'Publication Directory'!$J1193),'Publication Directory'!$J547)=1,'Publication Directory'!K547,""))</f>
        <v>2017</v>
      </c>
      <c r="D246">
        <v>28873135</v>
      </c>
      <c r="E246">
        <v>2017</v>
      </c>
    </row>
    <row r="247" spans="1:5">
      <c r="A247" s="186">
        <f>IF('Publication Directory'!J550="","",IF(COUNTIF(('Publication Directory'!$J550:'Publication Directory'!$J1196),'Publication Directory'!$J550)=1,'Publication Directory'!J550,""))</f>
        <v>28355660</v>
      </c>
      <c r="B247" s="186">
        <f>IF('Publication Directory'!K550="","",IF(COUNTIF(('Publication Directory'!$J550:'Publication Directory'!$J1196),'Publication Directory'!$J550)=1,'Publication Directory'!K550,""))</f>
        <v>2017</v>
      </c>
      <c r="D247">
        <v>28355660</v>
      </c>
      <c r="E247">
        <v>2017</v>
      </c>
    </row>
    <row r="248" spans="1:5">
      <c r="A248" s="186">
        <f>IF('Publication Directory'!J569="","",IF(COUNTIF(('Publication Directory'!$J569:'Publication Directory'!$J1215),'Publication Directory'!$J569)=1,'Publication Directory'!J569,""))</f>
        <v>28479850</v>
      </c>
      <c r="B248" s="186">
        <f>IF('Publication Directory'!K569="","",IF(COUNTIF(('Publication Directory'!$J569:'Publication Directory'!$J1215),'Publication Directory'!$J569)=1,'Publication Directory'!K569,""))</f>
        <v>2017</v>
      </c>
      <c r="D248">
        <v>28479850</v>
      </c>
      <c r="E248">
        <v>2017</v>
      </c>
    </row>
    <row r="249" spans="1:5">
      <c r="A249" s="186">
        <f>IF('Publication Directory'!J570="","",IF(COUNTIF(('Publication Directory'!$J570:'Publication Directory'!$J1216),'Publication Directory'!$J570)=1,'Publication Directory'!J570,""))</f>
        <v>28791546</v>
      </c>
      <c r="B249" s="186">
        <f>IF('Publication Directory'!K570="","",IF(COUNTIF(('Publication Directory'!$J570:'Publication Directory'!$J1216),'Publication Directory'!$J570)=1,'Publication Directory'!K570,""))</f>
        <v>2017</v>
      </c>
      <c r="D249">
        <v>28791546</v>
      </c>
      <c r="E249">
        <v>2017</v>
      </c>
    </row>
    <row r="250" spans="1:5">
      <c r="A250" s="186">
        <f>IF('Publication Directory'!J574="","",IF(COUNTIF(('Publication Directory'!$J574:'Publication Directory'!$J1220),'Publication Directory'!$J574)=1,'Publication Directory'!J574,""))</f>
        <v>28522835</v>
      </c>
      <c r="B250" s="186">
        <f>IF('Publication Directory'!K574="","",IF(COUNTIF(('Publication Directory'!$J574:'Publication Directory'!$J1220),'Publication Directory'!$J574)=1,'Publication Directory'!K574,""))</f>
        <v>2017</v>
      </c>
      <c r="D250">
        <v>28522835</v>
      </c>
      <c r="E250">
        <v>2017</v>
      </c>
    </row>
    <row r="251" spans="1:5">
      <c r="A251" s="186">
        <f>IF('Publication Directory'!J575="","",IF(COUNTIF(('Publication Directory'!$J575:'Publication Directory'!$J1221),'Publication Directory'!$J575)=1,'Publication Directory'!J575,""))</f>
        <v>28875064</v>
      </c>
      <c r="B251" s="186">
        <f>IF('Publication Directory'!K575="","",IF(COUNTIF(('Publication Directory'!$J575:'Publication Directory'!$J1221),'Publication Directory'!$J575)=1,'Publication Directory'!K575,""))</f>
        <v>2017</v>
      </c>
      <c r="D251">
        <v>28875064</v>
      </c>
      <c r="E251">
        <v>2017</v>
      </c>
    </row>
    <row r="252" spans="1:5">
      <c r="A252" s="186">
        <f>IF('Publication Directory'!J576="","",IF(COUNTIF(('Publication Directory'!$J576:'Publication Directory'!$J1222),'Publication Directory'!$J576)=1,'Publication Directory'!J576,""))</f>
        <v>30079406</v>
      </c>
      <c r="B252" s="186">
        <f>IF('Publication Directory'!K576="","",IF(COUNTIF(('Publication Directory'!$J576:'Publication Directory'!$J1222),'Publication Directory'!$J576)=1,'Publication Directory'!K576,""))</f>
        <v>2017</v>
      </c>
      <c r="D252">
        <v>30079406</v>
      </c>
      <c r="E252">
        <v>2017</v>
      </c>
    </row>
    <row r="253" spans="1:5">
      <c r="A253" s="186">
        <f>IF('Publication Directory'!J581="","",IF(COUNTIF(('Publication Directory'!$J581:'Publication Directory'!$J1227),'Publication Directory'!$J581)=1,'Publication Directory'!J581,""))</f>
        <v>28738413</v>
      </c>
      <c r="B253" s="186">
        <f>IF('Publication Directory'!K581="","",IF(COUNTIF(('Publication Directory'!$J581:'Publication Directory'!$J1227),'Publication Directory'!$J581)=1,'Publication Directory'!K581,""))</f>
        <v>2017</v>
      </c>
      <c r="D253">
        <v>28738413</v>
      </c>
      <c r="E253">
        <v>2017</v>
      </c>
    </row>
    <row r="254" spans="1:5">
      <c r="A254" s="186">
        <f>IF('Publication Directory'!J32="","",IF(COUNTIF(('Publication Directory'!$J32:'Publication Directory'!$J678),'Publication Directory'!$J32)=1,'Publication Directory'!J32,""))</f>
        <v>30572343</v>
      </c>
      <c r="B254" s="186">
        <f>IF('Publication Directory'!K32="","",IF(COUNTIF(('Publication Directory'!$J32:'Publication Directory'!$J678),'Publication Directory'!$J32)=1,'Publication Directory'!K32,""))</f>
        <v>2018</v>
      </c>
      <c r="C254">
        <v>2017</v>
      </c>
      <c r="D254">
        <v>30572343</v>
      </c>
      <c r="E254">
        <v>2018</v>
      </c>
    </row>
    <row r="255" spans="1:5">
      <c r="A255" s="186">
        <f>IF('Publication Directory'!J73="","",IF(COUNTIF(('Publication Directory'!$J73:'Publication Directory'!$J719),'Publication Directory'!$J73)=1,'Publication Directory'!J73,""))</f>
        <v>29360686</v>
      </c>
      <c r="B255" s="186">
        <f>IF('Publication Directory'!K73="","",IF(COUNTIF(('Publication Directory'!$J73:'Publication Directory'!$J719),'Publication Directory'!$J73)=1,'Publication Directory'!K73,""))</f>
        <v>2018</v>
      </c>
      <c r="D255">
        <v>29360686</v>
      </c>
      <c r="E255">
        <v>2018</v>
      </c>
    </row>
    <row r="256" spans="1:5">
      <c r="A256" s="186">
        <f>IF('Publication Directory'!J74="","",IF(COUNTIF(('Publication Directory'!$J74:'Publication Directory'!$J720),'Publication Directory'!$J74)=1,'Publication Directory'!J74,""))</f>
        <v>29853882</v>
      </c>
      <c r="B256" s="186">
        <f>IF('Publication Directory'!K74="","",IF(COUNTIF(('Publication Directory'!$J74:'Publication Directory'!$J720),'Publication Directory'!$J74)=1,'Publication Directory'!K74,""))</f>
        <v>2018</v>
      </c>
      <c r="D256">
        <v>29853882</v>
      </c>
      <c r="E256">
        <v>2018</v>
      </c>
    </row>
    <row r="257" spans="1:5">
      <c r="A257" s="186">
        <f>IF('Publication Directory'!J75="","",IF(COUNTIF(('Publication Directory'!$J75:'Publication Directory'!$J721),'Publication Directory'!$J75)=1,'Publication Directory'!J75,""))</f>
        <v>30245632</v>
      </c>
      <c r="B257" s="186">
        <f>IF('Publication Directory'!K75="","",IF(COUNTIF(('Publication Directory'!$J75:'Publication Directory'!$J721),'Publication Directory'!$J75)=1,'Publication Directory'!K75,""))</f>
        <v>2018</v>
      </c>
      <c r="D257">
        <v>30245632</v>
      </c>
      <c r="E257">
        <v>2018</v>
      </c>
    </row>
    <row r="258" spans="1:5">
      <c r="A258" s="186">
        <f>IF('Publication Directory'!J76="","",IF(COUNTIF(('Publication Directory'!$J76:'Publication Directory'!$J722),'Publication Directory'!$J76)=1,'Publication Directory'!J76,""))</f>
        <v>30466082</v>
      </c>
      <c r="B258" s="186">
        <f>IF('Publication Directory'!K76="","",IF(COUNTIF(('Publication Directory'!$J76:'Publication Directory'!$J722),'Publication Directory'!$J76)=1,'Publication Directory'!K76,""))</f>
        <v>2018</v>
      </c>
      <c r="D258">
        <v>30466082</v>
      </c>
      <c r="E258">
        <v>2018</v>
      </c>
    </row>
    <row r="259" spans="1:5">
      <c r="A259" s="186">
        <f>IF('Publication Directory'!J77="","",IF(COUNTIF(('Publication Directory'!$J77:'Publication Directory'!$J723),'Publication Directory'!$J77)=1,'Publication Directory'!J77,""))</f>
        <v>30481280</v>
      </c>
      <c r="B259" s="186">
        <f>IF('Publication Directory'!K77="","",IF(COUNTIF(('Publication Directory'!$J77:'Publication Directory'!$J723),'Publication Directory'!$J77)=1,'Publication Directory'!K77,""))</f>
        <v>2018</v>
      </c>
      <c r="D259">
        <v>30481280</v>
      </c>
      <c r="E259">
        <v>2018</v>
      </c>
    </row>
    <row r="260" spans="1:5">
      <c r="A260" s="186">
        <f>IF('Publication Directory'!J78="","",IF(COUNTIF(('Publication Directory'!$J78:'Publication Directory'!$J724),'Publication Directory'!$J78)=1,'Publication Directory'!J78,""))</f>
        <v>30551201</v>
      </c>
      <c r="B260" s="186">
        <f>IF('Publication Directory'!K78="","",IF(COUNTIF(('Publication Directory'!$J78:'Publication Directory'!$J724),'Publication Directory'!$J78)=1,'Publication Directory'!K78,""))</f>
        <v>2018</v>
      </c>
      <c r="D260">
        <v>30551201</v>
      </c>
      <c r="E260">
        <v>2018</v>
      </c>
    </row>
    <row r="261" spans="1:5">
      <c r="A261" s="186">
        <f>IF('Publication Directory'!J142="","",IF(COUNTIF(('Publication Directory'!$J142:'Publication Directory'!$J788),'Publication Directory'!$J142)=1,'Publication Directory'!J142,""))</f>
        <v>30095607</v>
      </c>
      <c r="B261" s="186">
        <f>IF('Publication Directory'!K142="","",IF(COUNTIF(('Publication Directory'!$J142:'Publication Directory'!$J788),'Publication Directory'!$J142)=1,'Publication Directory'!K142,""))</f>
        <v>2018</v>
      </c>
      <c r="D261">
        <v>30095607</v>
      </c>
      <c r="E261">
        <v>2018</v>
      </c>
    </row>
    <row r="262" spans="1:5">
      <c r="A262" s="186">
        <f>IF('Publication Directory'!J179="","",IF(COUNTIF(('Publication Directory'!$J179:'Publication Directory'!$J825),'Publication Directory'!$J179)=1,'Publication Directory'!J179,""))</f>
        <v>29369084</v>
      </c>
      <c r="B262" s="186">
        <f>IF('Publication Directory'!K179="","",IF(COUNTIF(('Publication Directory'!$J179:'Publication Directory'!$J825),'Publication Directory'!$J179)=1,'Publication Directory'!K179,""))</f>
        <v>2018</v>
      </c>
      <c r="D262">
        <v>29369084</v>
      </c>
      <c r="E262">
        <v>2018</v>
      </c>
    </row>
    <row r="263" spans="1:5">
      <c r="A263" s="186">
        <f>IF('Publication Directory'!J253="","",IF(COUNTIF(('Publication Directory'!$J253:'Publication Directory'!$J899),'Publication Directory'!$J253)=1,'Publication Directory'!J253,""))</f>
        <v>29443368</v>
      </c>
      <c r="B263" s="186">
        <f>IF('Publication Directory'!K253="","",IF(COUNTIF(('Publication Directory'!$J253:'Publication Directory'!$J899),'Publication Directory'!$J253)=1,'Publication Directory'!K253,""))</f>
        <v>2018</v>
      </c>
      <c r="D263">
        <v>29443368</v>
      </c>
      <c r="E263">
        <v>2018</v>
      </c>
    </row>
    <row r="264" spans="1:5">
      <c r="A264" s="186">
        <f>IF('Publication Directory'!J328="","",IF(COUNTIF(('Publication Directory'!$J328:'Publication Directory'!$J974),'Publication Directory'!$J328)=1,'Publication Directory'!J328,""))</f>
        <v>30398625</v>
      </c>
      <c r="B264" s="186">
        <f>IF('Publication Directory'!K328="","",IF(COUNTIF(('Publication Directory'!$J328:'Publication Directory'!$J974),'Publication Directory'!$J328)=1,'Publication Directory'!K328,""))</f>
        <v>2018</v>
      </c>
      <c r="D264">
        <v>30398625</v>
      </c>
      <c r="E264">
        <v>2018</v>
      </c>
    </row>
    <row r="265" spans="1:5">
      <c r="A265" s="186">
        <f>IF('Publication Directory'!J332="","",IF(COUNTIF(('Publication Directory'!$J332:'Publication Directory'!$J978),'Publication Directory'!$J332)=1,'Publication Directory'!J332,""))</f>
        <v>30308565</v>
      </c>
      <c r="B265" s="186">
        <f>IF('Publication Directory'!K332="","",IF(COUNTIF(('Publication Directory'!$J332:'Publication Directory'!$J978),'Publication Directory'!$J332)=1,'Publication Directory'!K332,""))</f>
        <v>2018</v>
      </c>
      <c r="D265">
        <v>30308565</v>
      </c>
      <c r="E265">
        <v>2018</v>
      </c>
    </row>
    <row r="266" spans="1:5">
      <c r="A266" s="186">
        <f>IF('Publication Directory'!J346="","",IF(COUNTIF(('Publication Directory'!$J346:'Publication Directory'!$J992),'Publication Directory'!$J346)=1,'Publication Directory'!J346,""))</f>
        <v>30128495</v>
      </c>
      <c r="B266" s="186">
        <f>IF('Publication Directory'!K346="","",IF(COUNTIF(('Publication Directory'!$J346:'Publication Directory'!$J992),'Publication Directory'!$J346)=1,'Publication Directory'!K346,""))</f>
        <v>2018</v>
      </c>
      <c r="D266">
        <v>30128495</v>
      </c>
      <c r="E266">
        <v>2018</v>
      </c>
    </row>
    <row r="267" spans="1:5">
      <c r="A267" s="186">
        <f>IF('Publication Directory'!J376="","",IF(COUNTIF(('Publication Directory'!$J376:'Publication Directory'!$J1022),'Publication Directory'!$J376)=1,'Publication Directory'!J376,""))</f>
        <v>29220607</v>
      </c>
      <c r="B267" s="186">
        <f>IF('Publication Directory'!K376="","",IF(COUNTIF(('Publication Directory'!$J376:'Publication Directory'!$J1022),'Publication Directory'!$J376)=1,'Publication Directory'!K376,""))</f>
        <v>2018</v>
      </c>
      <c r="D267">
        <v>29220607</v>
      </c>
      <c r="E267">
        <v>2018</v>
      </c>
    </row>
    <row r="268" spans="1:5">
      <c r="A268" s="186">
        <f>IF('Publication Directory'!J377="","",IF(COUNTIF(('Publication Directory'!$J377:'Publication Directory'!$J1023),'Publication Directory'!$J377)=1,'Publication Directory'!J377,""))</f>
        <v>29718797</v>
      </c>
      <c r="B268" s="186">
        <f>IF('Publication Directory'!K377="","",IF(COUNTIF(('Publication Directory'!$J377:'Publication Directory'!$J1023),'Publication Directory'!$J377)=1,'Publication Directory'!K377,""))</f>
        <v>2018</v>
      </c>
      <c r="D268">
        <v>29718797</v>
      </c>
      <c r="E268">
        <v>2018</v>
      </c>
    </row>
    <row r="269" spans="1:5">
      <c r="A269" s="186">
        <f>IF('Publication Directory'!J415="","",IF(COUNTIF(('Publication Directory'!$J415:'Publication Directory'!$J1061),'Publication Directory'!$J415)=1,'Publication Directory'!J415,""))</f>
        <v>29310964</v>
      </c>
      <c r="B269" s="186">
        <f>IF('Publication Directory'!K415="","",IF(COUNTIF(('Publication Directory'!$J415:'Publication Directory'!$J1061),'Publication Directory'!$J415)=1,'Publication Directory'!K415,""))</f>
        <v>2018</v>
      </c>
      <c r="D269">
        <v>29310964</v>
      </c>
      <c r="E269">
        <v>2018</v>
      </c>
    </row>
    <row r="270" spans="1:5">
      <c r="A270" s="186">
        <f>IF('Publication Directory'!J431="","",IF(COUNTIF(('Publication Directory'!$J431:'Publication Directory'!$J1077),'Publication Directory'!$J431)=1,'Publication Directory'!J431,""))</f>
        <v>30025078</v>
      </c>
      <c r="B270" s="186">
        <f>IF('Publication Directory'!K431="","",IF(COUNTIF(('Publication Directory'!$J431:'Publication Directory'!$J1077),'Publication Directory'!$J431)=1,'Publication Directory'!K431,""))</f>
        <v>2018</v>
      </c>
      <c r="D270">
        <v>30025078</v>
      </c>
      <c r="E270">
        <v>2018</v>
      </c>
    </row>
    <row r="271" spans="1:5">
      <c r="A271" s="186">
        <f>IF('Publication Directory'!J440="","",IF(COUNTIF(('Publication Directory'!$J440:'Publication Directory'!$J1086),'Publication Directory'!$J440)=1,'Publication Directory'!J440,""))</f>
        <v>29222532</v>
      </c>
      <c r="B271" s="186">
        <f>IF('Publication Directory'!K440="","",IF(COUNTIF(('Publication Directory'!$J440:'Publication Directory'!$J1086),'Publication Directory'!$J440)=1,'Publication Directory'!K440,""))</f>
        <v>2018</v>
      </c>
      <c r="D271">
        <v>29222532</v>
      </c>
      <c r="E271">
        <v>2018</v>
      </c>
    </row>
    <row r="272" spans="1:5">
      <c r="A272" s="186">
        <f>IF('Publication Directory'!J458="","",IF(COUNTIF(('Publication Directory'!$J458:'Publication Directory'!$J1104),'Publication Directory'!$J458)=1,'Publication Directory'!J458,""))</f>
        <v>30539149</v>
      </c>
      <c r="B272" s="186">
        <f>IF('Publication Directory'!K458="","",IF(COUNTIF(('Publication Directory'!$J458:'Publication Directory'!$J1104),'Publication Directory'!$J458)=1,'Publication Directory'!K458,""))</f>
        <v>2018</v>
      </c>
      <c r="D272">
        <v>30539149</v>
      </c>
      <c r="E272">
        <v>2018</v>
      </c>
    </row>
    <row r="273" spans="1:5">
      <c r="A273" s="186">
        <f>IF('Publication Directory'!J492="","",IF(COUNTIF(('Publication Directory'!$J492:'Publication Directory'!$J1138),'Publication Directory'!$J492)=1,'Publication Directory'!J492,""))</f>
        <v>29547451</v>
      </c>
      <c r="B273" s="186">
        <f>IF('Publication Directory'!K492="","",IF(COUNTIF(('Publication Directory'!$J492:'Publication Directory'!$J1138),'Publication Directory'!$J492)=1,'Publication Directory'!K492,""))</f>
        <v>2018</v>
      </c>
      <c r="D273">
        <v>29547451</v>
      </c>
      <c r="E273">
        <v>2018</v>
      </c>
    </row>
    <row r="274" spans="1:5">
      <c r="A274" s="186">
        <f>IF('Publication Directory'!J494="","",IF(COUNTIF(('Publication Directory'!$J494:'Publication Directory'!$J1140),'Publication Directory'!$J494)=1,'Publication Directory'!J494,""))</f>
        <v>27579567</v>
      </c>
      <c r="B274" s="186">
        <f>IF('Publication Directory'!K494="","",IF(COUNTIF(('Publication Directory'!$J494:'Publication Directory'!$J1140),'Publication Directory'!$J494)=1,'Publication Directory'!K494,""))</f>
        <v>2018</v>
      </c>
      <c r="D274">
        <v>27579567</v>
      </c>
      <c r="E274">
        <v>2018</v>
      </c>
    </row>
    <row r="275" spans="1:5">
      <c r="A275" s="186">
        <f>IF('Publication Directory'!J495="","",IF(COUNTIF(('Publication Directory'!$J495:'Publication Directory'!$J1141),'Publication Directory'!$J495)=1,'Publication Directory'!J495,""))</f>
        <v>30475787</v>
      </c>
      <c r="B275" s="186">
        <f>IF('Publication Directory'!K495="","",IF(COUNTIF(('Publication Directory'!$J495:'Publication Directory'!$J1141),'Publication Directory'!$J495)=1,'Publication Directory'!K495,""))</f>
        <v>2018</v>
      </c>
      <c r="D275">
        <v>30475787</v>
      </c>
      <c r="E275">
        <v>2018</v>
      </c>
    </row>
    <row r="276" spans="1:5">
      <c r="A276" s="186">
        <f>IF('Publication Directory'!J502="","",IF(COUNTIF(('Publication Directory'!$J502:'Publication Directory'!$J1148),'Publication Directory'!$J502)=1,'Publication Directory'!J502,""))</f>
        <v>29489563</v>
      </c>
      <c r="B276" s="186">
        <f>IF('Publication Directory'!K502="","",IF(COUNTIF(('Publication Directory'!$J502:'Publication Directory'!$J1148),'Publication Directory'!$J502)=1,'Publication Directory'!K502,""))</f>
        <v>2018</v>
      </c>
      <c r="D276">
        <v>29489563</v>
      </c>
      <c r="E276">
        <v>2018</v>
      </c>
    </row>
    <row r="277" spans="1:5">
      <c r="A277" s="186">
        <f>IF('Publication Directory'!J517="","",IF(COUNTIF(('Publication Directory'!$J517:'Publication Directory'!$J1163),'Publication Directory'!$J517)=1,'Publication Directory'!J517,""))</f>
        <v>30010022</v>
      </c>
      <c r="B277" s="186">
        <f>IF('Publication Directory'!K517="","",IF(COUNTIF(('Publication Directory'!$J517:'Publication Directory'!$J1163),'Publication Directory'!$J517)=1,'Publication Directory'!K517,""))</f>
        <v>2018</v>
      </c>
      <c r="D277">
        <v>30010022</v>
      </c>
      <c r="E277">
        <v>2018</v>
      </c>
    </row>
    <row r="278" spans="1:5">
      <c r="A278" s="186">
        <f>IF('Publication Directory'!J522="","",IF(COUNTIF(('Publication Directory'!$J522:'Publication Directory'!$J1168),'Publication Directory'!$J522)=1,'Publication Directory'!J522,""))</f>
        <v>30165239</v>
      </c>
      <c r="B278" s="186">
        <f>IF('Publication Directory'!K522="","",IF(COUNTIF(('Publication Directory'!$J522:'Publication Directory'!$J1168),'Publication Directory'!$J522)=1,'Publication Directory'!K522,""))</f>
        <v>2018</v>
      </c>
      <c r="D278">
        <v>30165239</v>
      </c>
      <c r="E278">
        <v>2018</v>
      </c>
    </row>
    <row r="279" spans="1:5">
      <c r="A279" s="186">
        <f>IF('Publication Directory'!J529="","",IF(COUNTIF(('Publication Directory'!$J529:'Publication Directory'!$J1175),'Publication Directory'!$J529)=1,'Publication Directory'!J529,""))</f>
        <v>29376234</v>
      </c>
      <c r="B279" s="186">
        <f>IF('Publication Directory'!K529="","",IF(COUNTIF(('Publication Directory'!$J529:'Publication Directory'!$J1175),'Publication Directory'!$J529)=1,'Publication Directory'!K529,""))</f>
        <v>2018</v>
      </c>
      <c r="D279">
        <v>29376234</v>
      </c>
      <c r="E279">
        <v>2018</v>
      </c>
    </row>
    <row r="280" spans="1:5">
      <c r="A280" s="186">
        <f>IF('Publication Directory'!J532="","",IF(COUNTIF(('Publication Directory'!$J532:'Publication Directory'!$J1178),'Publication Directory'!$J532)=1,'Publication Directory'!J532,""))</f>
        <v>30281032</v>
      </c>
      <c r="B280" s="186">
        <f>IF('Publication Directory'!K532="","",IF(COUNTIF(('Publication Directory'!$J532:'Publication Directory'!$J1178),'Publication Directory'!$J532)=1,'Publication Directory'!K532,""))</f>
        <v>2018</v>
      </c>
      <c r="D280">
        <v>30281032</v>
      </c>
      <c r="E280">
        <v>2018</v>
      </c>
    </row>
    <row r="281" spans="1:5">
      <c r="A281" s="186">
        <f>IF('Publication Directory'!J536="","",IF(COUNTIF(('Publication Directory'!$J536:'Publication Directory'!$J1182),'Publication Directory'!$J536)=1,'Publication Directory'!J536,""))</f>
        <v>29140817</v>
      </c>
      <c r="B281" s="186">
        <f>IF('Publication Directory'!K536="","",IF(COUNTIF(('Publication Directory'!$J536:'Publication Directory'!$J1182),'Publication Directory'!$J536)=1,'Publication Directory'!K536,""))</f>
        <v>2018</v>
      </c>
      <c r="D281">
        <v>29140817</v>
      </c>
      <c r="E281">
        <v>2018</v>
      </c>
    </row>
    <row r="282" spans="1:5">
      <c r="A282" s="186">
        <f>IF('Publication Directory'!J542="","",IF(COUNTIF(('Publication Directory'!$J542:'Publication Directory'!$J1188),'Publication Directory'!$J542)=1,'Publication Directory'!J542,""))</f>
        <v>29141905</v>
      </c>
      <c r="B282" s="186">
        <f>IF('Publication Directory'!K542="","",IF(COUNTIF(('Publication Directory'!$J542:'Publication Directory'!$J1188),'Publication Directory'!$J542)=1,'Publication Directory'!K542,""))</f>
        <v>2018</v>
      </c>
      <c r="D282">
        <v>29141905</v>
      </c>
      <c r="E282">
        <v>2018</v>
      </c>
    </row>
    <row r="283" spans="1:5">
      <c r="A283" s="186">
        <f>IF('Publication Directory'!J558="","",IF(COUNTIF(('Publication Directory'!$J558:'Publication Directory'!$J1204),'Publication Directory'!$J558)=1,'Publication Directory'!J558,""))</f>
        <v>30338152</v>
      </c>
      <c r="B283" s="186">
        <f>IF('Publication Directory'!K558="","",IF(COUNTIF(('Publication Directory'!$J558:'Publication Directory'!$J1204),'Publication Directory'!$J558)=1,'Publication Directory'!K558,""))</f>
        <v>2018</v>
      </c>
      <c r="D283">
        <v>30338152</v>
      </c>
      <c r="E283">
        <v>2018</v>
      </c>
    </row>
    <row r="284" spans="1:5">
      <c r="A284" s="186">
        <f>IF('Publication Directory'!J562="","",IF(COUNTIF(('Publication Directory'!$J562:'Publication Directory'!$J1208),'Publication Directory'!$J562)=1,'Publication Directory'!J562,""))</f>
        <v>29338027</v>
      </c>
      <c r="B284" s="186">
        <f>IF('Publication Directory'!K562="","",IF(COUNTIF(('Publication Directory'!$J562:'Publication Directory'!$J1208),'Publication Directory'!$J562)=1,'Publication Directory'!K562,""))</f>
        <v>2018</v>
      </c>
      <c r="D284">
        <v>29338027</v>
      </c>
      <c r="E284">
        <v>2018</v>
      </c>
    </row>
    <row r="285" spans="1:5">
      <c r="A285" s="186">
        <f>IF('Publication Directory'!J565="","",IF(COUNTIF(('Publication Directory'!$J565:'Publication Directory'!$J1211),'Publication Directory'!$J565)=1,'Publication Directory'!J565,""))</f>
        <v>29228086</v>
      </c>
      <c r="B285" s="186">
        <f>IF('Publication Directory'!K565="","",IF(COUNTIF(('Publication Directory'!$J565:'Publication Directory'!$J1211),'Publication Directory'!$J565)=1,'Publication Directory'!K565,""))</f>
        <v>2018</v>
      </c>
      <c r="D285">
        <v>29228086</v>
      </c>
      <c r="E285">
        <v>2018</v>
      </c>
    </row>
    <row r="286" spans="1:5">
      <c r="A286" s="186">
        <f>IF('Publication Directory'!J566="","",IF(COUNTIF(('Publication Directory'!$J566:'Publication Directory'!$J1212),'Publication Directory'!$J566)=1,'Publication Directory'!J566,""))</f>
        <v>30775083</v>
      </c>
      <c r="B286" s="186">
        <f>IF('Publication Directory'!K566="","",IF(COUNTIF(('Publication Directory'!$J566:'Publication Directory'!$J1212),'Publication Directory'!$J566)=1,'Publication Directory'!K566,""))</f>
        <v>2018</v>
      </c>
      <c r="D286">
        <v>30775083</v>
      </c>
      <c r="E286">
        <v>2018</v>
      </c>
    </row>
    <row r="287" spans="1:5">
      <c r="A287" s="186">
        <f>IF('Publication Directory'!J567="","",IF(COUNTIF(('Publication Directory'!$J567:'Publication Directory'!$J1213),'Publication Directory'!$J567)=1,'Publication Directory'!J567,""))</f>
        <v>30556839</v>
      </c>
      <c r="B287" s="186">
        <f>IF('Publication Directory'!K567="","",IF(COUNTIF(('Publication Directory'!$J567:'Publication Directory'!$J1213),'Publication Directory'!$J567)=1,'Publication Directory'!K567,""))</f>
        <v>2018</v>
      </c>
      <c r="D287">
        <v>30556839</v>
      </c>
      <c r="E287">
        <v>2018</v>
      </c>
    </row>
    <row r="288" spans="1:5">
      <c r="A288" s="186">
        <f>IF('Publication Directory'!J577="","",IF(COUNTIF(('Publication Directory'!$J577:'Publication Directory'!$J1223),'Publication Directory'!$J577)=1,'Publication Directory'!J577,""))</f>
        <v>29578964</v>
      </c>
      <c r="B288" s="186">
        <f>IF('Publication Directory'!K577="","",IF(COUNTIF(('Publication Directory'!$J577:'Publication Directory'!$J1223),'Publication Directory'!$J577)=1,'Publication Directory'!K577,""))</f>
        <v>2018</v>
      </c>
      <c r="D288">
        <v>29578964</v>
      </c>
      <c r="E288">
        <v>2018</v>
      </c>
    </row>
    <row r="289" spans="1:5">
      <c r="A289" s="186">
        <f>IF('Publication Directory'!J578="","",IF(COUNTIF(('Publication Directory'!$J578:'Publication Directory'!$J1224),'Publication Directory'!$J578)=1,'Publication Directory'!J578,""))</f>
        <v>29946495</v>
      </c>
      <c r="B289" s="186">
        <f>IF('Publication Directory'!K578="","",IF(COUNTIF(('Publication Directory'!$J578:'Publication Directory'!$J1224),'Publication Directory'!$J578)=1,'Publication Directory'!K578,""))</f>
        <v>2018</v>
      </c>
      <c r="D289">
        <v>29946495</v>
      </c>
      <c r="E289">
        <v>2018</v>
      </c>
    </row>
    <row r="290" spans="1:5">
      <c r="A290" s="186">
        <f>IF('Publication Directory'!J582="","",IF(COUNTIF(('Publication Directory'!$J582:'Publication Directory'!$J1228),'Publication Directory'!$J582)=1,'Publication Directory'!J582,""))</f>
        <v>29784939</v>
      </c>
      <c r="B290" s="186">
        <f>IF('Publication Directory'!K582="","",IF(COUNTIF(('Publication Directory'!$J582:'Publication Directory'!$J1228),'Publication Directory'!$J582)=1,'Publication Directory'!K582,""))</f>
        <v>2018</v>
      </c>
      <c r="D290">
        <v>29784939</v>
      </c>
      <c r="E290">
        <v>2018</v>
      </c>
    </row>
    <row r="291" spans="1:5">
      <c r="A291" s="186">
        <f>IF('Publication Directory'!J17="","",IF(COUNTIF(('Publication Directory'!$J17:'Publication Directory'!$J663),'Publication Directory'!$J17)=1,'Publication Directory'!J17,""))</f>
        <v>30901772</v>
      </c>
      <c r="B291" s="186">
        <f>IF('Publication Directory'!K17="","",IF(COUNTIF(('Publication Directory'!$J17:'Publication Directory'!$J663),'Publication Directory'!$J17)=1,'Publication Directory'!K17,""))</f>
        <v>2019</v>
      </c>
      <c r="C291">
        <v>2018</v>
      </c>
      <c r="D291">
        <v>30901772</v>
      </c>
      <c r="E291">
        <v>2019</v>
      </c>
    </row>
    <row r="292" spans="1:5">
      <c r="A292" s="186">
        <f>IF('Publication Directory'!J18="","",IF(COUNTIF(('Publication Directory'!$J18:'Publication Directory'!$J664),'Publication Directory'!$J18)=1,'Publication Directory'!J18,""))</f>
        <v>31248784</v>
      </c>
      <c r="B292" s="186">
        <f>IF('Publication Directory'!K18="","",IF(COUNTIF(('Publication Directory'!$J18:'Publication Directory'!$J664),'Publication Directory'!$J18)=1,'Publication Directory'!K18,""))</f>
        <v>2019</v>
      </c>
      <c r="D292">
        <v>31248784</v>
      </c>
      <c r="E292">
        <v>2019</v>
      </c>
    </row>
    <row r="293" spans="1:5">
      <c r="A293" s="186">
        <f>IF('Publication Directory'!J79="","",IF(COUNTIF(('Publication Directory'!$J79:'Publication Directory'!$J725),'Publication Directory'!$J79)=1,'Publication Directory'!J79,""))</f>
        <v>31008115</v>
      </c>
      <c r="B293" s="186">
        <f>IF('Publication Directory'!K79="","",IF(COUNTIF(('Publication Directory'!$J79:'Publication Directory'!$J725),'Publication Directory'!$J79)=1,'Publication Directory'!K79,""))</f>
        <v>2019</v>
      </c>
      <c r="D293">
        <v>31008115</v>
      </c>
      <c r="E293">
        <v>2019</v>
      </c>
    </row>
    <row r="294" spans="1:5">
      <c r="A294" s="186">
        <f>IF('Publication Directory'!J80="","",IF(COUNTIF(('Publication Directory'!$J80:'Publication Directory'!$J726),'Publication Directory'!$J80)=1,'Publication Directory'!J80,""))</f>
        <v>31198895</v>
      </c>
      <c r="B294" s="186">
        <f>IF('Publication Directory'!K80="","",IF(COUNTIF(('Publication Directory'!$J80:'Publication Directory'!$J726),'Publication Directory'!$J80)=1,'Publication Directory'!K80,""))</f>
        <v>2019</v>
      </c>
      <c r="D294">
        <v>31198895</v>
      </c>
      <c r="E294">
        <v>2019</v>
      </c>
    </row>
    <row r="295" spans="1:5">
      <c r="A295" s="186">
        <f>IF('Publication Directory'!J81="","",IF(COUNTIF(('Publication Directory'!$J81:'Publication Directory'!$J727),'Publication Directory'!$J81)=1,'Publication Directory'!J81,""))</f>
        <v>31382617</v>
      </c>
      <c r="B295" s="186">
        <f>IF('Publication Directory'!K81="","",IF(COUNTIF(('Publication Directory'!$J81:'Publication Directory'!$J727),'Publication Directory'!$J81)=1,'Publication Directory'!K81,""))</f>
        <v>2019</v>
      </c>
      <c r="D295">
        <v>31382617</v>
      </c>
      <c r="E295">
        <v>2019</v>
      </c>
    </row>
    <row r="296" spans="1:5">
      <c r="A296" s="186">
        <f>IF('Publication Directory'!J98="","",IF(COUNTIF(('Publication Directory'!$J98:'Publication Directory'!$J744),'Publication Directory'!$J98)=1,'Publication Directory'!J98,""))</f>
        <v>31546506</v>
      </c>
      <c r="B296" s="186">
        <f>IF('Publication Directory'!K98="","",IF(COUNTIF(('Publication Directory'!$J98:'Publication Directory'!$J744),'Publication Directory'!$J98)=1,'Publication Directory'!K98,""))</f>
        <v>2019</v>
      </c>
      <c r="D296">
        <v>31546506</v>
      </c>
      <c r="E296">
        <v>2019</v>
      </c>
    </row>
    <row r="297" spans="1:5">
      <c r="A297" s="186">
        <f>IF('Publication Directory'!J197="","",IF(COUNTIF(('Publication Directory'!$J197:'Publication Directory'!$J843),'Publication Directory'!$J197)=1,'Publication Directory'!J197,""))</f>
        <v>30789462</v>
      </c>
      <c r="B297" s="186">
        <f>IF('Publication Directory'!K197="","",IF(COUNTIF(('Publication Directory'!$J197:'Publication Directory'!$J843),'Publication Directory'!$J197)=1,'Publication Directory'!K197,""))</f>
        <v>2019</v>
      </c>
      <c r="D297">
        <v>30789462</v>
      </c>
      <c r="E297">
        <v>2019</v>
      </c>
    </row>
    <row r="298" spans="1:5">
      <c r="A298" s="186">
        <f>IF('Publication Directory'!J198="","",IF(COUNTIF(('Publication Directory'!$J198:'Publication Directory'!$J844),'Publication Directory'!$J198)=1,'Publication Directory'!J198,""))</f>
        <v>31573376</v>
      </c>
      <c r="B298" s="186">
        <f>IF('Publication Directory'!K198="","",IF(COUNTIF(('Publication Directory'!$J198:'Publication Directory'!$J844),'Publication Directory'!$J198)=1,'Publication Directory'!K198,""))</f>
        <v>2019</v>
      </c>
      <c r="D298">
        <v>31573376</v>
      </c>
      <c r="E298">
        <v>2019</v>
      </c>
    </row>
    <row r="299" spans="1:5">
      <c r="A299" s="186">
        <f>IF('Publication Directory'!J255="","",IF(COUNTIF(('Publication Directory'!$J255:'Publication Directory'!$J901),'Publication Directory'!$J255)=1,'Publication Directory'!J255,""))</f>
        <v>30732462</v>
      </c>
      <c r="B299" s="186">
        <f>IF('Publication Directory'!K255="","",IF(COUNTIF(('Publication Directory'!$J255:'Publication Directory'!$J901),'Publication Directory'!$J255)=1,'Publication Directory'!K255,""))</f>
        <v>2019</v>
      </c>
      <c r="D299">
        <v>30732462</v>
      </c>
      <c r="E299">
        <v>2019</v>
      </c>
    </row>
    <row r="300" spans="1:5">
      <c r="A300" s="186">
        <f>IF('Publication Directory'!J256="","",IF(COUNTIF(('Publication Directory'!$J256:'Publication Directory'!$J902),'Publication Directory'!$J256)=1,'Publication Directory'!J256,""))</f>
        <v>31436216</v>
      </c>
      <c r="B300" s="186">
        <f>IF('Publication Directory'!K256="","",IF(COUNTIF(('Publication Directory'!$J256:'Publication Directory'!$J902),'Publication Directory'!$J256)=1,'Publication Directory'!K256,""))</f>
        <v>2019</v>
      </c>
      <c r="D300">
        <v>31436216</v>
      </c>
      <c r="E300">
        <v>2019</v>
      </c>
    </row>
    <row r="301" spans="1:5">
      <c r="A301" s="186">
        <f>IF('Publication Directory'!J273="","",IF(COUNTIF(('Publication Directory'!$J273:'Publication Directory'!$J919),'Publication Directory'!$J273)=1,'Publication Directory'!J273,""))</f>
        <v>30937533</v>
      </c>
      <c r="B301" s="186">
        <f>IF('Publication Directory'!K273="","",IF(COUNTIF(('Publication Directory'!$J273:'Publication Directory'!$J919),'Publication Directory'!$J273)=1,'Publication Directory'!K273,""))</f>
        <v>2019</v>
      </c>
      <c r="D301">
        <v>30937533</v>
      </c>
      <c r="E301">
        <v>2019</v>
      </c>
    </row>
    <row r="302" spans="1:5">
      <c r="A302" s="186">
        <f>IF('Publication Directory'!J274="","",IF(COUNTIF(('Publication Directory'!$J274:'Publication Directory'!$J920),'Publication Directory'!$J274)=1,'Publication Directory'!J274,""))</f>
        <v>31114717</v>
      </c>
      <c r="B302" s="186">
        <f>IF('Publication Directory'!K274="","",IF(COUNTIF(('Publication Directory'!$J274:'Publication Directory'!$J920),'Publication Directory'!$J274)=1,'Publication Directory'!K274,""))</f>
        <v>2019</v>
      </c>
      <c r="D302">
        <v>31114717</v>
      </c>
      <c r="E302">
        <v>2019</v>
      </c>
    </row>
    <row r="303" spans="1:5">
      <c r="A303" s="186">
        <f>IF('Publication Directory'!J275="","",IF(COUNTIF(('Publication Directory'!$J275:'Publication Directory'!$J921),'Publication Directory'!$J275)=1,'Publication Directory'!J275,""))</f>
        <v>31172265</v>
      </c>
      <c r="B303" s="186">
        <f>IF('Publication Directory'!K275="","",IF(COUNTIF(('Publication Directory'!$J275:'Publication Directory'!$J921),'Publication Directory'!$J275)=1,'Publication Directory'!K275,""))</f>
        <v>2019</v>
      </c>
      <c r="D303">
        <v>31172265</v>
      </c>
      <c r="E303">
        <v>2019</v>
      </c>
    </row>
    <row r="304" spans="1:5">
      <c r="A304" s="186">
        <f>IF('Publication Directory'!J276="","",IF(COUNTIF(('Publication Directory'!$J276:'Publication Directory'!$J922),'Publication Directory'!$J276)=1,'Publication Directory'!J276,""))</f>
        <v>30924848</v>
      </c>
      <c r="B304" s="186">
        <f>IF('Publication Directory'!K276="","",IF(COUNTIF(('Publication Directory'!$J276:'Publication Directory'!$J922),'Publication Directory'!$J276)=1,'Publication Directory'!K276,""))</f>
        <v>2019</v>
      </c>
      <c r="D304">
        <v>30924848</v>
      </c>
      <c r="E304">
        <v>2019</v>
      </c>
    </row>
    <row r="305" spans="1:5">
      <c r="A305" s="186">
        <f>IF('Publication Directory'!J277="","",IF(COUNTIF(('Publication Directory'!$J277:'Publication Directory'!$J923),'Publication Directory'!$J277)=1,'Publication Directory'!J277,""))</f>
        <v>31335944</v>
      </c>
      <c r="B305" s="186">
        <f>IF('Publication Directory'!K277="","",IF(COUNTIF(('Publication Directory'!$J277:'Publication Directory'!$J923),'Publication Directory'!$J277)=1,'Publication Directory'!K277,""))</f>
        <v>2019</v>
      </c>
      <c r="D305">
        <v>31335944</v>
      </c>
      <c r="E305">
        <v>2019</v>
      </c>
    </row>
    <row r="306" spans="1:5">
      <c r="A306" s="186">
        <f>IF('Publication Directory'!J278="","",IF(COUNTIF(('Publication Directory'!$J278:'Publication Directory'!$J924),'Publication Directory'!$J278)=1,'Publication Directory'!J278,""))</f>
        <v>31675423</v>
      </c>
      <c r="B306" s="186">
        <f>IF('Publication Directory'!K278="","",IF(COUNTIF(('Publication Directory'!$J278:'Publication Directory'!$J924),'Publication Directory'!$J278)=1,'Publication Directory'!K278,""))</f>
        <v>2019</v>
      </c>
      <c r="D306">
        <v>31675423</v>
      </c>
      <c r="E306">
        <v>2019</v>
      </c>
    </row>
    <row r="307" spans="1:5">
      <c r="A307" s="186">
        <f>IF('Publication Directory'!J316="","",IF(COUNTIF(('Publication Directory'!$J316:'Publication Directory'!$J962),'Publication Directory'!$J316)=1,'Publication Directory'!J316,""))</f>
        <v>30682209</v>
      </c>
      <c r="B307" s="186">
        <f>IF('Publication Directory'!K316="","",IF(COUNTIF(('Publication Directory'!$J316:'Publication Directory'!$J962),'Publication Directory'!$J316)=1,'Publication Directory'!K316,""))</f>
        <v>2019</v>
      </c>
      <c r="D307">
        <v>30682209</v>
      </c>
      <c r="E307">
        <v>2019</v>
      </c>
    </row>
    <row r="308" spans="1:5">
      <c r="A308" s="186">
        <f>IF('Publication Directory'!J317="","",IF(COUNTIF(('Publication Directory'!$J317:'Publication Directory'!$J963),'Publication Directory'!$J317)=1,'Publication Directory'!J317,""))</f>
        <v>31237654</v>
      </c>
      <c r="B308" s="186">
        <f>IF('Publication Directory'!K317="","",IF(COUNTIF(('Publication Directory'!$J317:'Publication Directory'!$J963),'Publication Directory'!$J317)=1,'Publication Directory'!K317,""))</f>
        <v>2019</v>
      </c>
      <c r="D308">
        <v>31237654</v>
      </c>
      <c r="E308">
        <v>2019</v>
      </c>
    </row>
    <row r="309" spans="1:5">
      <c r="A309" s="186">
        <f>IF('Publication Directory'!J318="","",IF(COUNTIF(('Publication Directory'!$J318:'Publication Directory'!$J964),'Publication Directory'!$J318)=1,'Publication Directory'!J318,""))</f>
        <v>31826238</v>
      </c>
      <c r="B309" s="186">
        <f>IF('Publication Directory'!K318="","",IF(COUNTIF(('Publication Directory'!$J318:'Publication Directory'!$J964),'Publication Directory'!$J318)=1,'Publication Directory'!K318,""))</f>
        <v>2019</v>
      </c>
      <c r="D309">
        <v>31826238</v>
      </c>
      <c r="E309">
        <v>2019</v>
      </c>
    </row>
    <row r="310" spans="1:5">
      <c r="A310" s="186">
        <f>IF('Publication Directory'!J331="","",IF(COUNTIF(('Publication Directory'!$J331:'Publication Directory'!$J977),'Publication Directory'!$J331)=1,'Publication Directory'!J331,""))</f>
        <v>31174676</v>
      </c>
      <c r="B310" s="186">
        <f>IF('Publication Directory'!K331="","",IF(COUNTIF(('Publication Directory'!$J331:'Publication Directory'!$J977),'Publication Directory'!$J331)=1,'Publication Directory'!K331,""))</f>
        <v>2019</v>
      </c>
      <c r="D310">
        <v>31174676</v>
      </c>
      <c r="E310">
        <v>2019</v>
      </c>
    </row>
    <row r="311" spans="1:5">
      <c r="A311" s="186">
        <f>IF('Publication Directory'!J333="","",IF(COUNTIF(('Publication Directory'!$J333:'Publication Directory'!$J979),'Publication Directory'!$J333)=1,'Publication Directory'!J333,""))</f>
        <v>30942106</v>
      </c>
      <c r="B311" s="186">
        <f>IF('Publication Directory'!K333="","",IF(COUNTIF(('Publication Directory'!$J333:'Publication Directory'!$J979),'Publication Directory'!$J333)=1,'Publication Directory'!K333,""))</f>
        <v>2019</v>
      </c>
      <c r="D311">
        <v>30942106</v>
      </c>
      <c r="E311">
        <v>2019</v>
      </c>
    </row>
    <row r="312" spans="1:5">
      <c r="A312" s="186">
        <f>IF('Publication Directory'!J356="","",IF(COUNTIF(('Publication Directory'!$J356:'Publication Directory'!$J1002),'Publication Directory'!$J356)=1,'Publication Directory'!J356,""))</f>
        <v>30768214</v>
      </c>
      <c r="B312" s="186">
        <f>IF('Publication Directory'!K356="","",IF(COUNTIF(('Publication Directory'!$J356:'Publication Directory'!$J1002),'Publication Directory'!$J356)=1,'Publication Directory'!K356,""))</f>
        <v>2019</v>
      </c>
      <c r="D312">
        <v>30768214</v>
      </c>
      <c r="E312">
        <v>2019</v>
      </c>
    </row>
    <row r="313" spans="1:5">
      <c r="A313" s="186">
        <f>IF('Publication Directory'!J357="","",IF(COUNTIF(('Publication Directory'!$J357:'Publication Directory'!$J1003),'Publication Directory'!$J357)=1,'Publication Directory'!J357,""))</f>
        <v>31235310</v>
      </c>
      <c r="B313" s="186">
        <f>IF('Publication Directory'!K357="","",IF(COUNTIF(('Publication Directory'!$J357:'Publication Directory'!$J1003),'Publication Directory'!$J357)=1,'Publication Directory'!K357,""))</f>
        <v>2019</v>
      </c>
      <c r="D313">
        <v>31235310</v>
      </c>
      <c r="E313">
        <v>2019</v>
      </c>
    </row>
    <row r="314" spans="1:5">
      <c r="A314" s="186">
        <f>IF('Publication Directory'!J358="","",IF(COUNTIF(('Publication Directory'!$J358:'Publication Directory'!$J1004),'Publication Directory'!$J358)=1,'Publication Directory'!J358,""))</f>
        <v>31770433</v>
      </c>
      <c r="B314" s="186">
        <f>IF('Publication Directory'!K358="","",IF(COUNTIF(('Publication Directory'!$J358:'Publication Directory'!$J1004),'Publication Directory'!$J358)=1,'Publication Directory'!K358,""))</f>
        <v>2019</v>
      </c>
      <c r="D314">
        <v>31770433</v>
      </c>
      <c r="E314">
        <v>2019</v>
      </c>
    </row>
    <row r="315" spans="1:5">
      <c r="A315" s="186">
        <f>IF('Publication Directory'!J381="","",IF(COUNTIF(('Publication Directory'!$J381:'Publication Directory'!$J1027),'Publication Directory'!$J381)=1,'Publication Directory'!J381,""))</f>
        <v>31306293</v>
      </c>
      <c r="B315" s="186">
        <f>IF('Publication Directory'!K381="","",IF(COUNTIF(('Publication Directory'!$J381:'Publication Directory'!$J1027),'Publication Directory'!$J381)=1,'Publication Directory'!K381,""))</f>
        <v>2019</v>
      </c>
      <c r="D315">
        <v>31306293</v>
      </c>
      <c r="E315">
        <v>2019</v>
      </c>
    </row>
    <row r="316" spans="1:5">
      <c r="A316" s="186">
        <f>IF('Publication Directory'!J386="","",IF(COUNTIF(('Publication Directory'!$J386:'Publication Directory'!$J1032),'Publication Directory'!$J386)=1,'Publication Directory'!J386,""))</f>
        <v>30675383</v>
      </c>
      <c r="B316" s="186">
        <f>IF('Publication Directory'!K386="","",IF(COUNTIF(('Publication Directory'!$J386:'Publication Directory'!$J1032),'Publication Directory'!$J386)=1,'Publication Directory'!K386,""))</f>
        <v>2019</v>
      </c>
      <c r="D316">
        <v>30675383</v>
      </c>
      <c r="E316">
        <v>2019</v>
      </c>
    </row>
    <row r="317" spans="1:5">
      <c r="A317" s="186">
        <f>IF('Publication Directory'!J425="","",IF(COUNTIF(('Publication Directory'!$J425:'Publication Directory'!$J1071),'Publication Directory'!$J425)=1,'Publication Directory'!J425,""))</f>
        <v>30896765</v>
      </c>
      <c r="B317" s="186">
        <f>IF('Publication Directory'!K425="","",IF(COUNTIF(('Publication Directory'!$J425:'Publication Directory'!$J1071),'Publication Directory'!$J425)=1,'Publication Directory'!K425,""))</f>
        <v>2019</v>
      </c>
      <c r="D317">
        <v>30896765</v>
      </c>
      <c r="E317">
        <v>2019</v>
      </c>
    </row>
    <row r="318" spans="1:5">
      <c r="A318" s="186">
        <f>IF('Publication Directory'!J442="","",IF(COUNTIF(('Publication Directory'!$J442:'Publication Directory'!$J1088),'Publication Directory'!$J442)=1,'Publication Directory'!J442,""))</f>
        <v>31412112</v>
      </c>
      <c r="B318" s="186">
        <f>IF('Publication Directory'!K442="","",IF(COUNTIF(('Publication Directory'!$J442:'Publication Directory'!$J1088),'Publication Directory'!$J442)=1,'Publication Directory'!K442,""))</f>
        <v>2019</v>
      </c>
      <c r="D318">
        <v>31412112</v>
      </c>
      <c r="E318">
        <v>2019</v>
      </c>
    </row>
    <row r="319" spans="1:5">
      <c r="A319" s="186">
        <f>IF('Publication Directory'!J455="","",IF(COUNTIF(('Publication Directory'!$J455:'Publication Directory'!$J1101),'Publication Directory'!$J455)=1,'Publication Directory'!J455,""))</f>
        <v>31568064</v>
      </c>
      <c r="B319" s="186">
        <f>IF('Publication Directory'!K455="","",IF(COUNTIF(('Publication Directory'!$J455:'Publication Directory'!$J1101),'Publication Directory'!$J455)=1,'Publication Directory'!K455,""))</f>
        <v>2019</v>
      </c>
      <c r="D319">
        <v>31568064</v>
      </c>
      <c r="E319">
        <v>2019</v>
      </c>
    </row>
    <row r="320" spans="1:5">
      <c r="A320" s="186">
        <f>IF('Publication Directory'!J473="","",IF(COUNTIF(('Publication Directory'!$J473:'Publication Directory'!$J1119),'Publication Directory'!$J473)=1,'Publication Directory'!J473,""))</f>
        <v>31432003</v>
      </c>
      <c r="B320" s="186">
        <f>IF('Publication Directory'!K473="","",IF(COUNTIF(('Publication Directory'!$J473:'Publication Directory'!$J1119),'Publication Directory'!$J473)=1,'Publication Directory'!K473,""))</f>
        <v>2019</v>
      </c>
      <c r="D320">
        <v>31432003</v>
      </c>
      <c r="E320">
        <v>2019</v>
      </c>
    </row>
    <row r="321" spans="1:7">
      <c r="A321" s="186">
        <f>IF('Publication Directory'!J509="","",IF(COUNTIF(('Publication Directory'!$J509:'Publication Directory'!$J1155),'Publication Directory'!$J509)=1,'Publication Directory'!J509,""))</f>
        <v>31497224</v>
      </c>
      <c r="B321" s="186">
        <f>IF('Publication Directory'!K509="","",IF(COUNTIF(('Publication Directory'!$J509:'Publication Directory'!$J1155),'Publication Directory'!$J509)=1,'Publication Directory'!K509,""))</f>
        <v>2019</v>
      </c>
      <c r="C321" t="s">
        <v>1651</v>
      </c>
      <c r="D321">
        <v>31497224</v>
      </c>
      <c r="E321">
        <v>2019</v>
      </c>
    </row>
    <row r="322" spans="1:7">
      <c r="A322" s="186">
        <f>IF('Publication Directory'!J511="","",IF(COUNTIF(('Publication Directory'!$J511:'Publication Directory'!$J1157),'Publication Directory'!$J511)=1,'Publication Directory'!J511,""))</f>
        <v>31213764</v>
      </c>
      <c r="B322" s="186">
        <f>IF('Publication Directory'!K511="","",IF(COUNTIF(('Publication Directory'!$J511:'Publication Directory'!$J1157),'Publication Directory'!$J511)=1,'Publication Directory'!K511,""))</f>
        <v>2019</v>
      </c>
      <c r="D322">
        <v>31213764</v>
      </c>
      <c r="E322">
        <v>2019</v>
      </c>
    </row>
    <row r="323" spans="1:7">
      <c r="A323" s="186">
        <f>IF('Publication Directory'!J523="","",IF(COUNTIF(('Publication Directory'!$J523:'Publication Directory'!$J1169),'Publication Directory'!$J523)=1,'Publication Directory'!J523,""))</f>
        <v>31164730</v>
      </c>
      <c r="B323" s="186">
        <f>IF('Publication Directory'!K523="","",IF(COUNTIF(('Publication Directory'!$J523:'Publication Directory'!$J1169),'Publication Directory'!$J523)=1,'Publication Directory'!K523,""))</f>
        <v>2019</v>
      </c>
      <c r="D323">
        <v>31164730</v>
      </c>
      <c r="E323">
        <v>2019</v>
      </c>
      <c r="F323" t="s">
        <v>1647</v>
      </c>
      <c r="G323" t="s">
        <v>1647</v>
      </c>
    </row>
    <row r="324" spans="1:7">
      <c r="A324" s="186">
        <f>IF('Publication Directory'!J533="","",IF(COUNTIF(('Publication Directory'!$J533:'Publication Directory'!$J1179),'Publication Directory'!$J533)=1,'Publication Directory'!J533,""))</f>
        <v>31188056</v>
      </c>
      <c r="B324" s="186">
        <f>IF('Publication Directory'!K533="","",IF(COUNTIF(('Publication Directory'!$J533:'Publication Directory'!$J1179),'Publication Directory'!$J533)=1,'Publication Directory'!K533,""))</f>
        <v>2019</v>
      </c>
      <c r="C324" s="17" t="s">
        <v>2921</v>
      </c>
      <c r="D324">
        <v>31188056</v>
      </c>
      <c r="E324">
        <v>2019</v>
      </c>
      <c r="F324" t="s">
        <v>1647</v>
      </c>
      <c r="G324" t="s">
        <v>1647</v>
      </c>
    </row>
    <row r="325" spans="1:7">
      <c r="A325" s="186">
        <f>IF('Publication Directory'!J559="","",IF(COUNTIF(('Publication Directory'!$J559:'Publication Directory'!$J1205),'Publication Directory'!$J559)=1,'Publication Directory'!J559,""))</f>
        <v>31065405</v>
      </c>
      <c r="B325" s="186">
        <f>IF('Publication Directory'!K559="","",IF(COUNTIF(('Publication Directory'!$J559:'Publication Directory'!$J1205),'Publication Directory'!$J559)=1,'Publication Directory'!K559,""))</f>
        <v>2019</v>
      </c>
      <c r="D325">
        <v>31065405</v>
      </c>
      <c r="E325">
        <v>2019</v>
      </c>
      <c r="F325" t="s">
        <v>1647</v>
      </c>
      <c r="G325" t="s">
        <v>1647</v>
      </c>
    </row>
    <row r="326" spans="1:7">
      <c r="A326" s="186">
        <f>IF('Publication Directory'!J560="","",IF(COUNTIF(('Publication Directory'!$J560:'Publication Directory'!$J1206),'Publication Directory'!$J560)=1,'Publication Directory'!J560,""))</f>
        <v>30895942</v>
      </c>
      <c r="B326" s="186">
        <f>IF('Publication Directory'!K560="","",IF(COUNTIF(('Publication Directory'!$J560:'Publication Directory'!$J1206),'Publication Directory'!$J560)=1,'Publication Directory'!K560,""))</f>
        <v>2019</v>
      </c>
      <c r="D326">
        <v>30895942</v>
      </c>
      <c r="E326">
        <v>2019</v>
      </c>
      <c r="F326" t="s">
        <v>1647</v>
      </c>
      <c r="G326" t="s">
        <v>1647</v>
      </c>
    </row>
    <row r="327" spans="1:7">
      <c r="A327" s="186">
        <f>IF('Publication Directory'!J568="","",IF(COUNTIF(('Publication Directory'!$J568:'Publication Directory'!$J1214),'Publication Directory'!$J568)=1,'Publication Directory'!J568,""))</f>
        <v>30943290</v>
      </c>
      <c r="B327" s="186">
        <f>IF('Publication Directory'!K568="","",IF(COUNTIF(('Publication Directory'!$J568:'Publication Directory'!$J1214),'Publication Directory'!$J568)=1,'Publication Directory'!K568,""))</f>
        <v>2019</v>
      </c>
      <c r="C327" s="17" t="s">
        <v>2922</v>
      </c>
      <c r="D327">
        <v>30943290</v>
      </c>
      <c r="E327">
        <v>2019</v>
      </c>
      <c r="F327" t="s">
        <v>1647</v>
      </c>
      <c r="G327" t="s">
        <v>1647</v>
      </c>
    </row>
    <row r="328" spans="1:7">
      <c r="A328" s="186">
        <f>IF('Publication Directory'!J19="","",IF(COUNTIF(('Publication Directory'!$J19:'Publication Directory'!$J665),'Publication Directory'!$J19)=1,'Publication Directory'!J19,""))</f>
        <v>31924545</v>
      </c>
      <c r="B328" s="186">
        <f>IF('Publication Directory'!K19="","",IF(COUNTIF(('Publication Directory'!$J19:'Publication Directory'!$J665),'Publication Directory'!$J19)=1,'Publication Directory'!K19,""))</f>
        <v>2020</v>
      </c>
      <c r="D328">
        <v>31924545</v>
      </c>
      <c r="E328">
        <v>2020</v>
      </c>
      <c r="F328" t="s">
        <v>1647</v>
      </c>
      <c r="G328" t="s">
        <v>1647</v>
      </c>
    </row>
    <row r="329" spans="1:7">
      <c r="A329" s="186">
        <f>IF('Publication Directory'!J20="","",IF(COUNTIF(('Publication Directory'!$J20:'Publication Directory'!$J666),'Publication Directory'!$J20)=1,'Publication Directory'!J20,""))</f>
        <v>32344157</v>
      </c>
      <c r="B329" s="186">
        <f>IF('Publication Directory'!K20="","",IF(COUNTIF(('Publication Directory'!$J20:'Publication Directory'!$J666),'Publication Directory'!$J20)=1,'Publication Directory'!K20,""))</f>
        <v>2020</v>
      </c>
      <c r="D329">
        <v>32344157</v>
      </c>
      <c r="E329">
        <v>2020</v>
      </c>
      <c r="F329" t="s">
        <v>1647</v>
      </c>
      <c r="G329" t="s">
        <v>1647</v>
      </c>
    </row>
    <row r="330" spans="1:7">
      <c r="A330" s="186">
        <f>IF('Publication Directory'!J21="","",IF(COUNTIF(('Publication Directory'!$J21:'Publication Directory'!$J667),'Publication Directory'!$J21)=1,'Publication Directory'!J21,""))</f>
        <v>32533046</v>
      </c>
      <c r="B330" s="186">
        <f>IF('Publication Directory'!K21="","",IF(COUNTIF(('Publication Directory'!$J21:'Publication Directory'!$J667),'Publication Directory'!$J21)=1,'Publication Directory'!K21,""))</f>
        <v>2020</v>
      </c>
      <c r="D330">
        <v>32533046</v>
      </c>
      <c r="E330">
        <v>2020</v>
      </c>
    </row>
    <row r="331" spans="1:7">
      <c r="A331" s="186">
        <f>IF('Publication Directory'!J22="","",IF(COUNTIF(('Publication Directory'!$J22:'Publication Directory'!$J668),'Publication Directory'!$J22)=1,'Publication Directory'!J22,""))</f>
        <v>32488329</v>
      </c>
      <c r="B331" s="186">
        <f>IF('Publication Directory'!K22="","",IF(COUNTIF(('Publication Directory'!$J22:'Publication Directory'!$J668),'Publication Directory'!$J22)=1,'Publication Directory'!K22,""))</f>
        <v>2020</v>
      </c>
      <c r="D331">
        <v>32488329</v>
      </c>
      <c r="E331">
        <v>2020</v>
      </c>
    </row>
    <row r="332" spans="1:7">
      <c r="A332" s="186">
        <f>IF('Publication Directory'!J23="","",IF(COUNTIF(('Publication Directory'!$J23:'Publication Directory'!$J669),'Publication Directory'!$J23)=1,'Publication Directory'!J23,""))</f>
        <v>32855887</v>
      </c>
      <c r="B332" s="186">
        <f>IF('Publication Directory'!K23="","",IF(COUNTIF(('Publication Directory'!$J23:'Publication Directory'!$J669),'Publication Directory'!$J23)=1,'Publication Directory'!K23,""))</f>
        <v>2020</v>
      </c>
      <c r="D332">
        <v>32855887</v>
      </c>
      <c r="E332">
        <v>2020</v>
      </c>
    </row>
    <row r="333" spans="1:7">
      <c r="A333" s="186">
        <f>IF('Publication Directory'!J82="","",IF(COUNTIF(('Publication Directory'!$J82:'Publication Directory'!$J728),'Publication Directory'!$J82)=1,'Publication Directory'!J82,""))</f>
        <v>32180131</v>
      </c>
      <c r="B333" s="186">
        <f>IF('Publication Directory'!K82="","",IF(COUNTIF(('Publication Directory'!$J82:'Publication Directory'!$J728),'Publication Directory'!$J82)=1,'Publication Directory'!K82,""))</f>
        <v>2020</v>
      </c>
      <c r="D333">
        <v>32180131</v>
      </c>
      <c r="E333">
        <v>2020</v>
      </c>
    </row>
    <row r="334" spans="1:7">
      <c r="A334" s="186">
        <f>IF('Publication Directory'!J83="","",IF(COUNTIF(('Publication Directory'!$J83:'Publication Directory'!$J729),'Publication Directory'!$J83)=1,'Publication Directory'!J83,""))</f>
        <v>32492109</v>
      </c>
      <c r="B334" s="186">
        <f>IF('Publication Directory'!K83="","",IF(COUNTIF(('Publication Directory'!$J83:'Publication Directory'!$J729),'Publication Directory'!$J83)=1,'Publication Directory'!K83,""))</f>
        <v>2020</v>
      </c>
      <c r="D334">
        <v>32492109</v>
      </c>
      <c r="E334">
        <v>2020</v>
      </c>
    </row>
    <row r="335" spans="1:7">
      <c r="A335" s="186">
        <f>IF('Publication Directory'!J99="","",IF(COUNTIF(('Publication Directory'!$J99:'Publication Directory'!$J745),'Publication Directory'!$J99)=1,'Publication Directory'!J99,""))</f>
        <v>32494923</v>
      </c>
      <c r="B335" s="186">
        <f>IF('Publication Directory'!K99="","",IF(COUNTIF(('Publication Directory'!$J99:'Publication Directory'!$J745),'Publication Directory'!$J99)=1,'Publication Directory'!K99,""))</f>
        <v>2020</v>
      </c>
      <c r="C335" s="17" t="s">
        <v>2923</v>
      </c>
      <c r="D335">
        <v>32494923</v>
      </c>
      <c r="E335">
        <v>2020</v>
      </c>
    </row>
    <row r="336" spans="1:7">
      <c r="A336" s="186">
        <f>IF('Publication Directory'!J100="","",IF(COUNTIF(('Publication Directory'!$J100:'Publication Directory'!$J746),'Publication Directory'!$J100)=1,'Publication Directory'!J100,""))</f>
        <v>32840289</v>
      </c>
      <c r="B336" s="186">
        <f>IF('Publication Directory'!K100="","",IF(COUNTIF(('Publication Directory'!$J100:'Publication Directory'!$J746),'Publication Directory'!$J100)=1,'Publication Directory'!K100,""))</f>
        <v>2020</v>
      </c>
      <c r="D336">
        <v>32840289</v>
      </c>
      <c r="E336">
        <v>2020</v>
      </c>
    </row>
    <row r="337" spans="1:5">
      <c r="A337" s="186">
        <f>IF('Publication Directory'!J121="","",IF(COUNTIF(('Publication Directory'!$J121:'Publication Directory'!$J767),'Publication Directory'!$J121)=1,'Publication Directory'!J121,""))</f>
        <v>31922497</v>
      </c>
      <c r="B337" s="186">
        <f>IF('Publication Directory'!K121="","",IF(COUNTIF(('Publication Directory'!$J121:'Publication Directory'!$J767),'Publication Directory'!$J121)=1,'Publication Directory'!K121,""))</f>
        <v>2020</v>
      </c>
      <c r="D337">
        <v>31922497</v>
      </c>
      <c r="E337">
        <v>2020</v>
      </c>
    </row>
    <row r="338" spans="1:5">
      <c r="A338" s="186">
        <f>IF('Publication Directory'!J124="","",IF(COUNTIF(('Publication Directory'!$J124:'Publication Directory'!$J770),'Publication Directory'!$J124)=1,'Publication Directory'!J124,""))</f>
        <v>32936301</v>
      </c>
      <c r="B338" s="186">
        <f>IF('Publication Directory'!K124="","",IF(COUNTIF(('Publication Directory'!$J124:'Publication Directory'!$J770),'Publication Directory'!$J124)=1,'Publication Directory'!K124,""))</f>
        <v>2020</v>
      </c>
      <c r="D338">
        <v>32936301</v>
      </c>
      <c r="E338">
        <v>2020</v>
      </c>
    </row>
    <row r="339" spans="1:5">
      <c r="A339" s="186">
        <f>IF('Publication Directory'!J143="","",IF(COUNTIF(('Publication Directory'!$J143:'Publication Directory'!$J789),'Publication Directory'!$J143)=1,'Publication Directory'!J143,""))</f>
        <v>31977547</v>
      </c>
      <c r="B339" s="186">
        <f>IF('Publication Directory'!K143="","",IF(COUNTIF(('Publication Directory'!$J143:'Publication Directory'!$J789),'Publication Directory'!$J143)=1,'Publication Directory'!K143,""))</f>
        <v>2020</v>
      </c>
      <c r="D339">
        <v>31977547</v>
      </c>
      <c r="E339">
        <v>2020</v>
      </c>
    </row>
    <row r="340" spans="1:5">
      <c r="A340" s="186">
        <f>IF('Publication Directory'!J144="","",IF(COUNTIF(('Publication Directory'!$J144:'Publication Directory'!$J790),'Publication Directory'!$J144)=1,'Publication Directory'!J144,""))</f>
        <v>32426555</v>
      </c>
      <c r="B340" s="186">
        <f>IF('Publication Directory'!K144="","",IF(COUNTIF(('Publication Directory'!$J144:'Publication Directory'!$J790),'Publication Directory'!$J144)=1,'Publication Directory'!K144,""))</f>
        <v>2020</v>
      </c>
      <c r="D340">
        <v>32426555</v>
      </c>
      <c r="E340">
        <v>2020</v>
      </c>
    </row>
    <row r="341" spans="1:5">
      <c r="A341" s="186">
        <f>IF('Publication Directory'!J145="","",IF(COUNTIF(('Publication Directory'!$J145:'Publication Directory'!$J791),'Publication Directory'!$J145)=1,'Publication Directory'!J145,""))</f>
        <v>33168747</v>
      </c>
      <c r="B341" s="186">
        <f>IF('Publication Directory'!K145="","",IF(COUNTIF(('Publication Directory'!$J145:'Publication Directory'!$J791),'Publication Directory'!$J145)=1,'Publication Directory'!K145,""))</f>
        <v>2020</v>
      </c>
      <c r="D341">
        <v>33168747</v>
      </c>
      <c r="E341">
        <v>2020</v>
      </c>
    </row>
    <row r="342" spans="1:5">
      <c r="A342" s="186">
        <f>IF('Publication Directory'!J190="","",IF(COUNTIF(('Publication Directory'!$J190:'Publication Directory'!$J836),'Publication Directory'!$J190)=1,'Publication Directory'!J190,""))</f>
        <v>32271274</v>
      </c>
      <c r="B342" s="186">
        <f>IF('Publication Directory'!K190="","",IF(COUNTIF(('Publication Directory'!$J190:'Publication Directory'!$J836),'Publication Directory'!$J190)=1,'Publication Directory'!K190,""))</f>
        <v>2020</v>
      </c>
      <c r="D342">
        <v>32271274</v>
      </c>
      <c r="E342">
        <v>2020</v>
      </c>
    </row>
    <row r="343" spans="1:5">
      <c r="A343" s="186">
        <f>IF('Publication Directory'!J203="","",IF(COUNTIF(('Publication Directory'!$J203:'Publication Directory'!$J849),'Publication Directory'!$J203)=1,'Publication Directory'!J203,""))</f>
        <v>32890081</v>
      </c>
      <c r="B343" s="186">
        <f>IF('Publication Directory'!K203="","",IF(COUNTIF(('Publication Directory'!$J203:'Publication Directory'!$J849),'Publication Directory'!$J203)=1,'Publication Directory'!K203,""))</f>
        <v>2020</v>
      </c>
      <c r="C343" s="17">
        <v>43977</v>
      </c>
      <c r="D343">
        <v>32890081</v>
      </c>
      <c r="E343">
        <v>2020</v>
      </c>
    </row>
    <row r="344" spans="1:5">
      <c r="A344" s="186">
        <f>IF('Publication Directory'!J221="","",IF(COUNTIF(('Publication Directory'!$J221:'Publication Directory'!$J867),'Publication Directory'!$J221)=1,'Publication Directory'!J221,""))</f>
        <v>32971662</v>
      </c>
      <c r="B344" s="186">
        <f>IF('Publication Directory'!K221="","",IF(COUNTIF(('Publication Directory'!$J221:'Publication Directory'!$J867),'Publication Directory'!$J221)=1,'Publication Directory'!K221,""))</f>
        <v>2020</v>
      </c>
      <c r="D344">
        <v>32971662</v>
      </c>
      <c r="E344">
        <v>2020</v>
      </c>
    </row>
    <row r="345" spans="1:5">
      <c r="A345" s="186">
        <f>IF('Publication Directory'!J229="","",IF(COUNTIF(('Publication Directory'!$J229:'Publication Directory'!$J875),'Publication Directory'!$J229)=1,'Publication Directory'!J229,""))</f>
        <v>32282703</v>
      </c>
      <c r="B345" s="186">
        <f>IF('Publication Directory'!K229="","",IF(COUNTIF(('Publication Directory'!$J229:'Publication Directory'!$J875),'Publication Directory'!$J229)=1,'Publication Directory'!K229,""))</f>
        <v>2020</v>
      </c>
      <c r="D345">
        <v>32282703</v>
      </c>
      <c r="E345">
        <v>2020</v>
      </c>
    </row>
    <row r="346" spans="1:5">
      <c r="A346" s="186">
        <f>IF('Publication Directory'!J251="","",IF(COUNTIF(('Publication Directory'!$J251:'Publication Directory'!$J897),'Publication Directory'!$J251)=1,'Publication Directory'!J251,""))</f>
        <v>33003381</v>
      </c>
      <c r="B346" s="186">
        <f>IF('Publication Directory'!K251="","",IF(COUNTIF(('Publication Directory'!$J251:'Publication Directory'!$J897),'Publication Directory'!$J251)=1,'Publication Directory'!K251,""))</f>
        <v>2020</v>
      </c>
      <c r="D346">
        <v>33003381</v>
      </c>
      <c r="E346">
        <v>2020</v>
      </c>
    </row>
    <row r="347" spans="1:5">
      <c r="A347" s="186">
        <f>IF('Publication Directory'!J279="","",IF(COUNTIF(('Publication Directory'!$J279:'Publication Directory'!$J925),'Publication Directory'!$J279)=1,'Publication Directory'!J279,""))</f>
        <v>32343782</v>
      </c>
      <c r="B347" s="186">
        <f>IF('Publication Directory'!K279="","",IF(COUNTIF(('Publication Directory'!$J279:'Publication Directory'!$J925),'Publication Directory'!$J279)=1,'Publication Directory'!K279,""))</f>
        <v>2020</v>
      </c>
      <c r="D347">
        <v>32343782</v>
      </c>
      <c r="E347">
        <v>2020</v>
      </c>
    </row>
    <row r="348" spans="1:5">
      <c r="A348" s="186">
        <f>IF('Publication Directory'!J280="","",IF(COUNTIF(('Publication Directory'!$J280:'Publication Directory'!$J926),'Publication Directory'!$J280)=1,'Publication Directory'!J280,""))</f>
        <v>32322264</v>
      </c>
      <c r="B348" s="186">
        <f>IF('Publication Directory'!K280="","",IF(COUNTIF(('Publication Directory'!$J280:'Publication Directory'!$J926),'Publication Directory'!$J280)=1,'Publication Directory'!K280,""))</f>
        <v>2020</v>
      </c>
      <c r="D348">
        <v>32322264</v>
      </c>
      <c r="E348">
        <v>2020</v>
      </c>
    </row>
    <row r="349" spans="1:5">
      <c r="A349" s="186">
        <f>IF('Publication Directory'!J281="","",IF(COUNTIF(('Publication Directory'!$J281:'Publication Directory'!$J927),'Publication Directory'!$J281)=1,'Publication Directory'!J281,""))</f>
        <v>32627106</v>
      </c>
      <c r="B349" s="186">
        <f>IF('Publication Directory'!K281="","",IF(COUNTIF(('Publication Directory'!$J281:'Publication Directory'!$J927),'Publication Directory'!$J281)=1,'Publication Directory'!K281,""))</f>
        <v>2020</v>
      </c>
      <c r="D349">
        <v>32627106</v>
      </c>
      <c r="E349">
        <v>2020</v>
      </c>
    </row>
    <row r="350" spans="1:5">
      <c r="A350" s="186">
        <f>IF('Publication Directory'!J282="","",IF(COUNTIF(('Publication Directory'!$J282:'Publication Directory'!$J928),'Publication Directory'!$J282)=1,'Publication Directory'!J282,""))</f>
        <v>32811480</v>
      </c>
      <c r="B350" s="186">
        <f>IF('Publication Directory'!K282="","",IF(COUNTIF(('Publication Directory'!$J282:'Publication Directory'!$J928),'Publication Directory'!$J282)=1,'Publication Directory'!K282,""))</f>
        <v>2020</v>
      </c>
      <c r="D350">
        <v>32811480</v>
      </c>
      <c r="E350">
        <v>2020</v>
      </c>
    </row>
    <row r="351" spans="1:5">
      <c r="A351" s="186">
        <f>IF('Publication Directory'!J319="","",IF(COUNTIF(('Publication Directory'!$J319:'Publication Directory'!$J965),'Publication Directory'!$J319)=1,'Publication Directory'!J319,""))</f>
        <v>32108519</v>
      </c>
      <c r="B351" s="186">
        <f>IF('Publication Directory'!K319="","",IF(COUNTIF(('Publication Directory'!$J319:'Publication Directory'!$J965),'Publication Directory'!$J319)=1,'Publication Directory'!K319,""))</f>
        <v>2020</v>
      </c>
      <c r="D351">
        <v>32108519</v>
      </c>
      <c r="E351">
        <v>2020</v>
      </c>
    </row>
    <row r="352" spans="1:5">
      <c r="A352" s="186">
        <f>IF('Publication Directory'!J320="","",IF(COUNTIF(('Publication Directory'!$J320:'Publication Directory'!$J966),'Publication Directory'!$J320)=1,'Publication Directory'!J320,""))</f>
        <v>32203983</v>
      </c>
      <c r="B352" s="186">
        <f>IF('Publication Directory'!K320="","",IF(COUNTIF(('Publication Directory'!$J320:'Publication Directory'!$J966),'Publication Directory'!$J320)=1,'Publication Directory'!K320,""))</f>
        <v>2020</v>
      </c>
      <c r="D352">
        <v>32203983</v>
      </c>
      <c r="E352">
        <v>2020</v>
      </c>
    </row>
    <row r="353" spans="1:5">
      <c r="A353" s="186">
        <f>IF('Publication Directory'!J321="","",IF(COUNTIF(('Publication Directory'!$J321:'Publication Directory'!$J967),'Publication Directory'!$J321)=1,'Publication Directory'!J321,""))</f>
        <v>1</v>
      </c>
      <c r="B353" s="186">
        <f>IF('Publication Directory'!K321="","",IF(COUNTIF(('Publication Directory'!$J321:'Publication Directory'!$J967),'Publication Directory'!$J321)=1,'Publication Directory'!K321,""))</f>
        <v>2020</v>
      </c>
      <c r="D353">
        <v>1</v>
      </c>
      <c r="E353">
        <v>2020</v>
      </c>
    </row>
    <row r="354" spans="1:5">
      <c r="A354" s="186">
        <f>IF('Publication Directory'!J329="","",IF(COUNTIF(('Publication Directory'!$J329:'Publication Directory'!$J975),'Publication Directory'!$J329)=1,'Publication Directory'!J329,""))</f>
        <v>32543650</v>
      </c>
      <c r="B354" s="186">
        <f>IF('Publication Directory'!K329="","",IF(COUNTIF(('Publication Directory'!$J329:'Publication Directory'!$J975),'Publication Directory'!$J329)=1,'Publication Directory'!K329,""))</f>
        <v>2020</v>
      </c>
      <c r="D354">
        <v>32543650</v>
      </c>
      <c r="E354">
        <v>2020</v>
      </c>
    </row>
    <row r="355" spans="1:5">
      <c r="A355" s="186">
        <f>IF('Publication Directory'!J359="","",IF(COUNTIF(('Publication Directory'!$J359:'Publication Directory'!$J1005),'Publication Directory'!$J359)=1,'Publication Directory'!J359,""))</f>
        <v>2</v>
      </c>
      <c r="B355" s="186">
        <f>IF('Publication Directory'!K359="","",IF(COUNTIF(('Publication Directory'!$J359:'Publication Directory'!$J1005),'Publication Directory'!$J359)=1,'Publication Directory'!K359,""))</f>
        <v>2020</v>
      </c>
      <c r="C355" s="17">
        <v>44040</v>
      </c>
      <c r="D355">
        <v>2</v>
      </c>
      <c r="E355">
        <v>2020</v>
      </c>
    </row>
    <row r="356" spans="1:5">
      <c r="A356" s="186">
        <f>IF('Publication Directory'!J389="","",IF(COUNTIF(('Publication Directory'!$J389:'Publication Directory'!$J1035),'Publication Directory'!$J389)=1,'Publication Directory'!J389,""))</f>
        <v>32816879</v>
      </c>
      <c r="B356" s="186">
        <f>IF('Publication Directory'!K389="","",IF(COUNTIF(('Publication Directory'!$J389:'Publication Directory'!$J1035),'Publication Directory'!$J389)=1,'Publication Directory'!K389,""))</f>
        <v>2020</v>
      </c>
      <c r="D356">
        <v>32816879</v>
      </c>
      <c r="E356">
        <v>2020</v>
      </c>
    </row>
    <row r="357" spans="1:5">
      <c r="A357" s="186">
        <f>IF('Publication Directory'!J390="","",IF(COUNTIF(('Publication Directory'!$J390:'Publication Directory'!$J1036),'Publication Directory'!$J390)=1,'Publication Directory'!J390,""))</f>
        <v>31927556</v>
      </c>
      <c r="B357" s="186">
        <f>IF('Publication Directory'!K390="","",IF(COUNTIF(('Publication Directory'!$J390:'Publication Directory'!$J1036),'Publication Directory'!$J390)=1,'Publication Directory'!K390,""))</f>
        <v>2020</v>
      </c>
      <c r="D357">
        <v>31927556</v>
      </c>
      <c r="E357">
        <v>2020</v>
      </c>
    </row>
    <row r="358" spans="1:5">
      <c r="A358" s="186">
        <f>IF('Publication Directory'!J404="","",IF(COUNTIF(('Publication Directory'!$J404:'Publication Directory'!$J1050),'Publication Directory'!$J404)=1,'Publication Directory'!J404,""))</f>
        <v>33316262</v>
      </c>
      <c r="B358" s="186">
        <f>IF('Publication Directory'!K404="","",IF(COUNTIF(('Publication Directory'!$J404:'Publication Directory'!$J1050),'Publication Directory'!$J404)=1,'Publication Directory'!K404,""))</f>
        <v>2020</v>
      </c>
      <c r="D358">
        <v>33316262</v>
      </c>
      <c r="E358">
        <v>2020</v>
      </c>
    </row>
    <row r="359" spans="1:5">
      <c r="A359" s="186">
        <f>IF('Publication Directory'!J413="","",IF(COUNTIF(('Publication Directory'!$J413:'Publication Directory'!$J1059),'Publication Directory'!$J413)=1,'Publication Directory'!J413,""))</f>
        <v>31937413</v>
      </c>
      <c r="B359" s="186">
        <f>IF('Publication Directory'!K413="","",IF(COUNTIF(('Publication Directory'!$J413:'Publication Directory'!$J1059),'Publication Directory'!$J413)=1,'Publication Directory'!K413,""))</f>
        <v>2020</v>
      </c>
      <c r="D359">
        <v>31937413</v>
      </c>
      <c r="E359">
        <v>2020</v>
      </c>
    </row>
    <row r="360" spans="1:5">
      <c r="A360" s="186">
        <f>IF('Publication Directory'!J454="","",IF(COUNTIF(('Publication Directory'!$J454:'Publication Directory'!$J1100),'Publication Directory'!$J454)=1,'Publication Directory'!J454,""))</f>
        <v>32917628</v>
      </c>
      <c r="B360" s="186">
        <f>IF('Publication Directory'!K454="","",IF(COUNTIF(('Publication Directory'!$J454:'Publication Directory'!$J1100),'Publication Directory'!$J454)=1,'Publication Directory'!K454,""))</f>
        <v>2020</v>
      </c>
      <c r="D360">
        <v>32917628</v>
      </c>
      <c r="E360">
        <v>2020</v>
      </c>
    </row>
    <row r="361" spans="1:5">
      <c r="A361" s="186">
        <f>IF('Publication Directory'!J457="","",IF(COUNTIF(('Publication Directory'!$J457:'Publication Directory'!$J1103),'Publication Directory'!$J457)=1,'Publication Directory'!J457,""))</f>
        <v>32551400</v>
      </c>
      <c r="B361" s="186">
        <f>IF('Publication Directory'!K457="","",IF(COUNTIF(('Publication Directory'!$J457:'Publication Directory'!$J1103),'Publication Directory'!$J457)=1,'Publication Directory'!K457,""))</f>
        <v>2020</v>
      </c>
      <c r="D361">
        <v>32551400</v>
      </c>
      <c r="E361">
        <v>2020</v>
      </c>
    </row>
    <row r="362" spans="1:5">
      <c r="A362" s="186">
        <f>IF('Publication Directory'!J466="","",IF(COUNTIF(('Publication Directory'!$J466:'Publication Directory'!$J1112),'Publication Directory'!$J466)=1,'Publication Directory'!J466,""))</f>
        <v>32541434</v>
      </c>
      <c r="B362" s="186">
        <f>IF('Publication Directory'!K466="","",IF(COUNTIF(('Publication Directory'!$J466:'Publication Directory'!$J1112),'Publication Directory'!$J466)=1,'Publication Directory'!K466,""))</f>
        <v>2020</v>
      </c>
      <c r="D362">
        <v>32541434</v>
      </c>
      <c r="E362">
        <v>2020</v>
      </c>
    </row>
    <row r="363" spans="1:5">
      <c r="A363" s="186">
        <f>IF('Publication Directory'!J475="","",IF(COUNTIF(('Publication Directory'!$J475:'Publication Directory'!$J1121),'Publication Directory'!$J475)=1,'Publication Directory'!J475,""))</f>
        <v>32697444</v>
      </c>
      <c r="B363" s="186">
        <f>IF('Publication Directory'!K475="","",IF(COUNTIF(('Publication Directory'!$J475:'Publication Directory'!$J1121),'Publication Directory'!$J475)=1,'Publication Directory'!K475,""))</f>
        <v>2020</v>
      </c>
      <c r="D363">
        <v>32697444</v>
      </c>
      <c r="E363">
        <v>2020</v>
      </c>
    </row>
    <row r="364" spans="1:5">
      <c r="A364" s="186">
        <f>IF('Publication Directory'!J476="","",IF(COUNTIF(('Publication Directory'!$J476:'Publication Directory'!$J1122),'Publication Directory'!$J476)=1,'Publication Directory'!J476,""))</f>
        <v>33106542</v>
      </c>
      <c r="B364" s="186">
        <f>IF('Publication Directory'!K476="","",IF(COUNTIF(('Publication Directory'!$J476:'Publication Directory'!$J1122),'Publication Directory'!$J476)=1,'Publication Directory'!K476,""))</f>
        <v>2020</v>
      </c>
      <c r="D364">
        <v>33106542</v>
      </c>
      <c r="E364">
        <v>2020</v>
      </c>
    </row>
    <row r="365" spans="1:5">
      <c r="A365" s="186">
        <f>IF('Publication Directory'!J500="","",IF(COUNTIF(('Publication Directory'!$J500:'Publication Directory'!$J1146),'Publication Directory'!$J500)=1,'Publication Directory'!J500,""))</f>
        <v>32956228</v>
      </c>
      <c r="B365" s="186">
        <f>IF('Publication Directory'!K500="","",IF(COUNTIF(('Publication Directory'!$J500:'Publication Directory'!$J1146),'Publication Directory'!$J500)=1,'Publication Directory'!K500,""))</f>
        <v>2020</v>
      </c>
      <c r="D365">
        <v>32956228</v>
      </c>
      <c r="E365">
        <v>2020</v>
      </c>
    </row>
    <row r="366" spans="1:5">
      <c r="A366" s="186">
        <f>IF('Publication Directory'!J506="","",IF(COUNTIF(('Publication Directory'!$J506:'Publication Directory'!$J1152),'Publication Directory'!$J506)=1,'Publication Directory'!J506,""))</f>
        <v>33044593</v>
      </c>
      <c r="B366" s="186">
        <f>IF('Publication Directory'!K506="","",IF(COUNTIF(('Publication Directory'!$J506:'Publication Directory'!$J1152),'Publication Directory'!$J506)=1,'Publication Directory'!K506,""))</f>
        <v>2020</v>
      </c>
      <c r="D366">
        <v>33044593</v>
      </c>
      <c r="E366">
        <v>2020</v>
      </c>
    </row>
    <row r="367" spans="1:5">
      <c r="A367" s="186">
        <f>IF('Publication Directory'!J524="","",IF(COUNTIF(('Publication Directory'!$J524:'Publication Directory'!$J1170),'Publication Directory'!$J524)=1,'Publication Directory'!J524,""))</f>
        <v>32609578</v>
      </c>
      <c r="B367" s="186">
        <f>IF('Publication Directory'!K524="","",IF(COUNTIF(('Publication Directory'!$J524:'Publication Directory'!$J1170),'Publication Directory'!$J524)=1,'Publication Directory'!K524,""))</f>
        <v>2020</v>
      </c>
      <c r="C367" s="17">
        <v>44124</v>
      </c>
      <c r="D367">
        <v>32609578</v>
      </c>
      <c r="E367">
        <v>2020</v>
      </c>
    </row>
    <row r="368" spans="1:5">
      <c r="A368" s="186">
        <f>IF('Publication Directory'!J538="","",IF(COUNTIF(('Publication Directory'!$J538:'Publication Directory'!$J1184),'Publication Directory'!$J538)=1,'Publication Directory'!J538,""))</f>
        <v>32969283</v>
      </c>
      <c r="B368" s="186">
        <f>IF('Publication Directory'!K538="","",IF(COUNTIF(('Publication Directory'!$J538:'Publication Directory'!$J1184),'Publication Directory'!$J538)=1,'Publication Directory'!K538,""))</f>
        <v>2020</v>
      </c>
      <c r="D368">
        <v>32969283</v>
      </c>
      <c r="E368">
        <v>2020</v>
      </c>
    </row>
    <row r="369" spans="1:5">
      <c r="A369" s="186">
        <f>IF('Publication Directory'!J546="","",IF(COUNTIF(('Publication Directory'!$J546:'Publication Directory'!$J1192),'Publication Directory'!$J546)=1,'Publication Directory'!J546,""))</f>
        <v>32163545</v>
      </c>
      <c r="B369" s="186">
        <f>IF('Publication Directory'!K546="","",IF(COUNTIF(('Publication Directory'!$J546:'Publication Directory'!$J1192),'Publication Directory'!$J546)=1,'Publication Directory'!K546,""))</f>
        <v>2020</v>
      </c>
      <c r="D369">
        <v>32163545</v>
      </c>
      <c r="E369">
        <v>2020</v>
      </c>
    </row>
    <row r="370" spans="1:5">
      <c r="A370" s="186">
        <f>IF('Publication Directory'!J552="","",IF(COUNTIF(('Publication Directory'!$J552:'Publication Directory'!$J1198),'Publication Directory'!$J552)=1,'Publication Directory'!J552,""))</f>
        <v>32168003</v>
      </c>
      <c r="B370" s="186">
        <f>IF('Publication Directory'!K552="","",IF(COUNTIF(('Publication Directory'!$J552:'Publication Directory'!$J1198),'Publication Directory'!$J552)=1,'Publication Directory'!K552,""))</f>
        <v>2020</v>
      </c>
      <c r="D370">
        <v>32168003</v>
      </c>
      <c r="E370">
        <v>2020</v>
      </c>
    </row>
    <row r="371" spans="1:5">
      <c r="A371" s="186">
        <f>IF('Publication Directory'!J553="","",IF(COUNTIF(('Publication Directory'!$J553:'Publication Directory'!$J1199),'Publication Directory'!$J553)=1,'Publication Directory'!J553,""))</f>
        <v>33257798</v>
      </c>
      <c r="B371" s="186">
        <f>IF('Publication Directory'!K553="","",IF(COUNTIF(('Publication Directory'!$J553:'Publication Directory'!$J1199),'Publication Directory'!$J553)=1,'Publication Directory'!K553,""))</f>
        <v>2020</v>
      </c>
      <c r="D371">
        <v>33257798</v>
      </c>
      <c r="E371">
        <v>2020</v>
      </c>
    </row>
    <row r="372" spans="1:5">
      <c r="A372" s="186">
        <f>IF('Publication Directory'!J554="","",IF(COUNTIF(('Publication Directory'!$J554:'Publication Directory'!$J1200),'Publication Directory'!$J554)=1,'Publication Directory'!J554,""))</f>
        <v>33161127</v>
      </c>
      <c r="B372" s="186">
        <f>IF('Publication Directory'!K554="","",IF(COUNTIF(('Publication Directory'!$J554:'Publication Directory'!$J1200),'Publication Directory'!$J554)=1,'Publication Directory'!K554,""))</f>
        <v>2020</v>
      </c>
      <c r="C372" s="17">
        <v>44186</v>
      </c>
      <c r="D372">
        <v>33161127</v>
      </c>
      <c r="E372">
        <v>2020</v>
      </c>
    </row>
    <row r="373" spans="1:5">
      <c r="A373" s="186">
        <f>IF('Publication Directory'!J24="","",IF(COUNTIF(('Publication Directory'!$J24:'Publication Directory'!$J670),'Publication Directory'!$J24)=1,'Publication Directory'!J24,""))</f>
        <v>34566629</v>
      </c>
      <c r="B373" s="186">
        <f>IF('Publication Directory'!K24="","",IF(COUNTIF(('Publication Directory'!$J24:'Publication Directory'!$J670),'Publication Directory'!$J24)=1,'Publication Directory'!K24,""))</f>
        <v>2021</v>
      </c>
      <c r="D373">
        <v>34566629</v>
      </c>
      <c r="E373">
        <v>2021</v>
      </c>
    </row>
    <row r="374" spans="1:5">
      <c r="A374" s="186">
        <f>IF('Publication Directory'!J25="","",IF(COUNTIF(('Publication Directory'!$J25:'Publication Directory'!$J671),'Publication Directory'!$J25)=1,'Publication Directory'!J25,""))</f>
        <v>34928325</v>
      </c>
      <c r="B374" s="186">
        <f>IF('Publication Directory'!K25="","",IF(COUNTIF(('Publication Directory'!$J25:'Publication Directory'!$J671),'Publication Directory'!$J25)=1,'Publication Directory'!K25,""))</f>
        <v>2021</v>
      </c>
      <c r="D374">
        <v>34928325</v>
      </c>
      <c r="E374">
        <v>2021</v>
      </c>
    </row>
    <row r="375" spans="1:5">
      <c r="A375" s="186">
        <f>IF('Publication Directory'!J84="","",IF(COUNTIF(('Publication Directory'!$J84:'Publication Directory'!$J730),'Publication Directory'!$J84)=1,'Publication Directory'!J84,""))</f>
        <v>33633255</v>
      </c>
      <c r="B375" s="186">
        <f>IF('Publication Directory'!K84="","",IF(COUNTIF(('Publication Directory'!$J84:'Publication Directory'!$J730),'Publication Directory'!$J84)=1,'Publication Directory'!K84,""))</f>
        <v>2021</v>
      </c>
      <c r="D375">
        <v>33633255</v>
      </c>
      <c r="E375">
        <v>2021</v>
      </c>
    </row>
    <row r="376" spans="1:5">
      <c r="A376" s="186">
        <f>IF('Publication Directory'!J85="","",IF(COUNTIF(('Publication Directory'!$J85:'Publication Directory'!$J731),'Publication Directory'!$J85)=1,'Publication Directory'!J85,""))</f>
        <v>34084228</v>
      </c>
      <c r="B376" s="186">
        <f>IF('Publication Directory'!K85="","",IF(COUNTIF(('Publication Directory'!$J85:'Publication Directory'!$J731),'Publication Directory'!$J85)=1,'Publication Directory'!K85,""))</f>
        <v>2021</v>
      </c>
      <c r="D376">
        <v>34084228</v>
      </c>
      <c r="E376">
        <v>2021</v>
      </c>
    </row>
    <row r="377" spans="1:5">
      <c r="A377" s="186">
        <f>IF('Publication Directory'!J86="","",IF(COUNTIF(('Publication Directory'!$J86:'Publication Directory'!$J732),'Publication Directory'!$J86)=1,'Publication Directory'!J86,""))</f>
        <v>34987198</v>
      </c>
      <c r="B377" s="186">
        <f>IF('Publication Directory'!K86="","",IF(COUNTIF(('Publication Directory'!$J86:'Publication Directory'!$J732),'Publication Directory'!$J86)=1,'Publication Directory'!K86,""))</f>
        <v>2021</v>
      </c>
      <c r="D377">
        <v>34987198</v>
      </c>
      <c r="E377">
        <v>2021</v>
      </c>
    </row>
    <row r="378" spans="1:5">
      <c r="A378" s="186">
        <f>IF('Publication Directory'!J101="","",IF(COUNTIF(('Publication Directory'!$J101:'Publication Directory'!$J747),'Publication Directory'!$J101)=1,'Publication Directory'!J101,""))</f>
        <v>33778028</v>
      </c>
      <c r="B378" s="186">
        <f>IF('Publication Directory'!K101="","",IF(COUNTIF(('Publication Directory'!$J101:'Publication Directory'!$J747),'Publication Directory'!$J101)=1,'Publication Directory'!K101,""))</f>
        <v>2021</v>
      </c>
      <c r="D378">
        <v>33778028</v>
      </c>
      <c r="E378">
        <v>2021</v>
      </c>
    </row>
    <row r="379" spans="1:5">
      <c r="A379" s="186">
        <f>IF('Publication Directory'!J116="","",IF(COUNTIF(('Publication Directory'!$J116:'Publication Directory'!$J762),'Publication Directory'!$J116)=1,'Publication Directory'!J116,""))</f>
        <v>34401603</v>
      </c>
      <c r="B379" s="186">
        <f>IF('Publication Directory'!K116="","",IF(COUNTIF(('Publication Directory'!$J116:'Publication Directory'!$J762),'Publication Directory'!$J116)=1,'Publication Directory'!K116,""))</f>
        <v>2021</v>
      </c>
      <c r="C379" s="17">
        <v>44256</v>
      </c>
      <c r="D379">
        <v>34401603</v>
      </c>
      <c r="E379">
        <v>2021</v>
      </c>
    </row>
    <row r="380" spans="1:5">
      <c r="A380" s="186">
        <f>IF('Publication Directory'!J146="","",IF(COUNTIF(('Publication Directory'!$J146:'Publication Directory'!$J792),'Publication Directory'!$J146)=1,'Publication Directory'!J146,""))</f>
        <v>33973913</v>
      </c>
      <c r="B380" s="186">
        <f>IF('Publication Directory'!K146="","",IF(COUNTIF(('Publication Directory'!$J146:'Publication Directory'!$J792),'Publication Directory'!$J146)=1,'Publication Directory'!K146,""))</f>
        <v>2021</v>
      </c>
      <c r="D380">
        <v>33973913</v>
      </c>
      <c r="E380">
        <v>2021</v>
      </c>
    </row>
    <row r="381" spans="1:5">
      <c r="A381" s="186">
        <f>IF('Publication Directory'!J147="","",IF(COUNTIF(('Publication Directory'!$J147:'Publication Directory'!$J793),'Publication Directory'!$J147)=1,'Publication Directory'!J147,""))</f>
        <v>33760041</v>
      </c>
      <c r="B381" s="186">
        <f>IF('Publication Directory'!K147="","",IF(COUNTIF(('Publication Directory'!$J147:'Publication Directory'!$J793),'Publication Directory'!$J147)=1,'Publication Directory'!K147,""))</f>
        <v>2021</v>
      </c>
      <c r="D381">
        <v>33760041</v>
      </c>
      <c r="E381">
        <v>2021</v>
      </c>
    </row>
    <row r="382" spans="1:5">
      <c r="A382" s="186">
        <f>IF('Publication Directory'!J160="","",IF(COUNTIF(('Publication Directory'!$J160:'Publication Directory'!$J806),'Publication Directory'!$J160)=1,'Publication Directory'!J160,""))</f>
        <v>34581726</v>
      </c>
      <c r="B382" s="186">
        <f>IF('Publication Directory'!K160="","",IF(COUNTIF(('Publication Directory'!$J160:'Publication Directory'!$J806),'Publication Directory'!$J160)=1,'Publication Directory'!K160,""))</f>
        <v>2021</v>
      </c>
      <c r="D382">
        <v>34581726</v>
      </c>
      <c r="E382">
        <v>2021</v>
      </c>
    </row>
    <row r="383" spans="1:5">
      <c r="A383" s="186">
        <f>IF('Publication Directory'!J194="","",IF(COUNTIF(('Publication Directory'!$J194:'Publication Directory'!$J840),'Publication Directory'!$J194)=1,'Publication Directory'!J194,""))</f>
        <v>34039187</v>
      </c>
      <c r="B383" s="186">
        <f>IF('Publication Directory'!K194="","",IF(COUNTIF(('Publication Directory'!$J194:'Publication Directory'!$J840),'Publication Directory'!$J194)=1,'Publication Directory'!K194,""))</f>
        <v>2021</v>
      </c>
      <c r="D383">
        <v>34039187</v>
      </c>
      <c r="E383">
        <v>2021</v>
      </c>
    </row>
    <row r="384" spans="1:5">
      <c r="A384" s="186">
        <f>IF('Publication Directory'!J216="","",IF(COUNTIF(('Publication Directory'!$J216:'Publication Directory'!$J862),'Publication Directory'!$J216)=1,'Publication Directory'!J216,""))</f>
        <v>34527374</v>
      </c>
      <c r="B384" s="186">
        <f>IF('Publication Directory'!K216="","",IF(COUNTIF(('Publication Directory'!$J216:'Publication Directory'!$J862),'Publication Directory'!$J216)=1,'Publication Directory'!K216,""))</f>
        <v>2021</v>
      </c>
      <c r="D384">
        <v>34527374</v>
      </c>
      <c r="E384">
        <v>2021</v>
      </c>
    </row>
    <row r="385" spans="1:5">
      <c r="A385" s="186">
        <f>IF('Publication Directory'!J218="","",IF(COUNTIF(('Publication Directory'!$J218:'Publication Directory'!$J864),'Publication Directory'!$J218)=1,'Publication Directory'!J218,""))</f>
        <v>33617409</v>
      </c>
      <c r="B385" s="186">
        <f>IF('Publication Directory'!K218="","",IF(COUNTIF(('Publication Directory'!$J218:'Publication Directory'!$J864),'Publication Directory'!$J218)=1,'Publication Directory'!K218,""))</f>
        <v>2021</v>
      </c>
      <c r="D385">
        <v>33617409</v>
      </c>
      <c r="E385">
        <v>2021</v>
      </c>
    </row>
    <row r="386" spans="1:5">
      <c r="A386" s="186">
        <f>IF('Publication Directory'!J252="","",IF(COUNTIF(('Publication Directory'!$J252:'Publication Directory'!$J898),'Publication Directory'!$J252)=1,'Publication Directory'!J252,""))</f>
        <v>33490602</v>
      </c>
      <c r="B386" s="186">
        <f>IF('Publication Directory'!K252="","",IF(COUNTIF(('Publication Directory'!$J252:'Publication Directory'!$J898),'Publication Directory'!$J252)=1,'Publication Directory'!K252,""))</f>
        <v>2021</v>
      </c>
      <c r="D386">
        <v>33490602</v>
      </c>
      <c r="E386">
        <v>2021</v>
      </c>
    </row>
    <row r="387" spans="1:5">
      <c r="A387" s="186">
        <f>IF('Publication Directory'!J257="","",IF(COUNTIF(('Publication Directory'!$J257:'Publication Directory'!$J903),'Publication Directory'!$J257)=1,'Publication Directory'!J257,""))</f>
        <v>33376833</v>
      </c>
      <c r="B387" s="186">
        <f>IF('Publication Directory'!K257="","",IF(COUNTIF(('Publication Directory'!$J257:'Publication Directory'!$J903),'Publication Directory'!$J257)=1,'Publication Directory'!K257,""))</f>
        <v>2021</v>
      </c>
      <c r="D387">
        <v>33376833</v>
      </c>
      <c r="E387">
        <v>2021</v>
      </c>
    </row>
    <row r="388" spans="1:5">
      <c r="A388" s="186">
        <f>IF('Publication Directory'!J258="","",IF(COUNTIF(('Publication Directory'!$J258:'Publication Directory'!$J904),'Publication Directory'!$J258)=1,'Publication Directory'!J258,""))</f>
        <v>34957148</v>
      </c>
      <c r="B388" s="186">
        <f>IF('Publication Directory'!K258="","",IF(COUNTIF(('Publication Directory'!$J258:'Publication Directory'!$J904),'Publication Directory'!$J258)=1,'Publication Directory'!K258,""))</f>
        <v>2021</v>
      </c>
      <c r="D388">
        <v>34957148</v>
      </c>
      <c r="E388">
        <v>2021</v>
      </c>
    </row>
    <row r="389" spans="1:5">
      <c r="A389" s="186">
        <f>IF('Publication Directory'!J283="","",IF(COUNTIF(('Publication Directory'!$J283:'Publication Directory'!$J929),'Publication Directory'!$J283)=1,'Publication Directory'!J283,""))</f>
        <v>34031043</v>
      </c>
      <c r="B389" s="186">
        <f>IF('Publication Directory'!K283="","",IF(COUNTIF(('Publication Directory'!$J283:'Publication Directory'!$J929),'Publication Directory'!$J283)=1,'Publication Directory'!K283,""))</f>
        <v>2021</v>
      </c>
      <c r="D389">
        <v>34031043</v>
      </c>
      <c r="E389">
        <v>2021</v>
      </c>
    </row>
    <row r="390" spans="1:5">
      <c r="A390" s="186">
        <f>IF('Publication Directory'!J284="","",IF(COUNTIF(('Publication Directory'!$J284:'Publication Directory'!$J930),'Publication Directory'!$J284)=1,'Publication Directory'!J284,""))</f>
        <v>34003923</v>
      </c>
      <c r="B390" s="186">
        <f>IF('Publication Directory'!K284="","",IF(COUNTIF(('Publication Directory'!$J284:'Publication Directory'!$J930),'Publication Directory'!$J284)=1,'Publication Directory'!K284,""))</f>
        <v>2021</v>
      </c>
      <c r="D390">
        <v>34003923</v>
      </c>
      <c r="E390">
        <v>2021</v>
      </c>
    </row>
    <row r="391" spans="1:5">
      <c r="A391" s="186">
        <f>IF('Publication Directory'!J285="","",IF(COUNTIF(('Publication Directory'!$J285:'Publication Directory'!$J931),'Publication Directory'!$J285)=1,'Publication Directory'!J285,""))</f>
        <v>34000280</v>
      </c>
      <c r="B391" s="186">
        <f>IF('Publication Directory'!K285="","",IF(COUNTIF(('Publication Directory'!$J285:'Publication Directory'!$J931),'Publication Directory'!$J285)=1,'Publication Directory'!K285,""))</f>
        <v>2021</v>
      </c>
      <c r="D391">
        <v>34000280</v>
      </c>
      <c r="E391">
        <v>2021</v>
      </c>
    </row>
    <row r="392" spans="1:5">
      <c r="A392" s="186">
        <f>IF('Publication Directory'!J286="","",IF(COUNTIF(('Publication Directory'!$J286:'Publication Directory'!$J932),'Publication Directory'!$J286)=1,'Publication Directory'!J286,""))</f>
        <v>34289237</v>
      </c>
      <c r="B392" s="186">
        <f>IF('Publication Directory'!K286="","",IF(COUNTIF(('Publication Directory'!$J286:'Publication Directory'!$J932),'Publication Directory'!$J286)=1,'Publication Directory'!K286,""))</f>
        <v>2021</v>
      </c>
      <c r="D392">
        <v>34289237</v>
      </c>
      <c r="E392">
        <v>2021</v>
      </c>
    </row>
    <row r="393" spans="1:5">
      <c r="A393" s="186">
        <f>IF('Publication Directory'!J287="","",IF(COUNTIF(('Publication Directory'!$J287:'Publication Directory'!$J933),'Publication Directory'!$J287)=1,'Publication Directory'!J287,""))</f>
        <v>33729075</v>
      </c>
      <c r="B393" s="186">
        <f>IF('Publication Directory'!K287="","",IF(COUNTIF(('Publication Directory'!$J287:'Publication Directory'!$J933),'Publication Directory'!$J287)=1,'Publication Directory'!K287,""))</f>
        <v>2021</v>
      </c>
      <c r="D393">
        <v>33729075</v>
      </c>
      <c r="E393">
        <v>2021</v>
      </c>
    </row>
    <row r="394" spans="1:5">
      <c r="A394" s="186">
        <f>IF('Publication Directory'!J322="","",IF(COUNTIF(('Publication Directory'!$J322:'Publication Directory'!$J968),'Publication Directory'!$J322)=1,'Publication Directory'!J322,""))</f>
        <v>33510950</v>
      </c>
      <c r="B394" s="186">
        <f>IF('Publication Directory'!K322="","",IF(COUNTIF(('Publication Directory'!$J322:'Publication Directory'!$J968),'Publication Directory'!$J322)=1,'Publication Directory'!K322,""))</f>
        <v>2021</v>
      </c>
      <c r="D394">
        <v>33510950</v>
      </c>
      <c r="E394">
        <v>2021</v>
      </c>
    </row>
    <row r="395" spans="1:5">
      <c r="A395" s="186">
        <f>IF('Publication Directory'!J324="","",IF(COUNTIF(('Publication Directory'!$J324:'Publication Directory'!$J970),'Publication Directory'!$J324)=1,'Publication Directory'!J324,""))</f>
        <v>34561305</v>
      </c>
      <c r="B395" s="186">
        <f>IF('Publication Directory'!K324="","",IF(COUNTIF(('Publication Directory'!$J324:'Publication Directory'!$J970),'Publication Directory'!$J324)=1,'Publication Directory'!K324,""))</f>
        <v>2021</v>
      </c>
      <c r="D395">
        <v>34561305</v>
      </c>
      <c r="E395">
        <v>2021</v>
      </c>
    </row>
    <row r="396" spans="1:5">
      <c r="A396" s="186">
        <f>IF('Publication Directory'!J330="","",IF(COUNTIF(('Publication Directory'!$J330:'Publication Directory'!$J976),'Publication Directory'!$J330)=1,'Publication Directory'!J330,""))</f>
        <v>34111268</v>
      </c>
      <c r="B396" s="186">
        <f>IF('Publication Directory'!K330="","",IF(COUNTIF(('Publication Directory'!$J330:'Publication Directory'!$J976),'Publication Directory'!$J330)=1,'Publication Directory'!K330,""))</f>
        <v>2021</v>
      </c>
      <c r="D396">
        <v>34111268</v>
      </c>
      <c r="E396">
        <v>2021</v>
      </c>
    </row>
    <row r="397" spans="1:5">
      <c r="A397" s="186">
        <f>IF('Publication Directory'!J360="","",IF(COUNTIF(('Publication Directory'!$J360:'Publication Directory'!$J1006),'Publication Directory'!$J360)=1,'Publication Directory'!J360,""))</f>
        <v>33796365</v>
      </c>
      <c r="B397" s="186">
        <f>IF('Publication Directory'!K360="","",IF(COUNTIF(('Publication Directory'!$J360:'Publication Directory'!$J1006),'Publication Directory'!$J360)=1,'Publication Directory'!K360,""))</f>
        <v>2021</v>
      </c>
      <c r="C397" s="17">
        <v>44358</v>
      </c>
      <c r="D397">
        <v>33796365</v>
      </c>
      <c r="E397">
        <v>2021</v>
      </c>
    </row>
    <row r="398" spans="1:5">
      <c r="A398" s="186">
        <f>IF('Publication Directory'!J385="","",IF(COUNTIF(('Publication Directory'!$J385:'Publication Directory'!$J1031),'Publication Directory'!$J385)=1,'Publication Directory'!J385,""))</f>
        <v>33981912</v>
      </c>
      <c r="B398" s="186">
        <f>IF('Publication Directory'!K385="","",IF(COUNTIF(('Publication Directory'!$J385:'Publication Directory'!$J1031),'Publication Directory'!$J385)=1,'Publication Directory'!K385,""))</f>
        <v>2021</v>
      </c>
      <c r="D398">
        <v>33981912</v>
      </c>
      <c r="E398">
        <v>2021</v>
      </c>
    </row>
    <row r="399" spans="1:5">
      <c r="A399" s="186">
        <f>IF('Publication Directory'!J391="","",IF(COUNTIF(('Publication Directory'!$J391:'Publication Directory'!$J1037),'Publication Directory'!$J391)=1,'Publication Directory'!J391,""))</f>
        <v>34195479</v>
      </c>
      <c r="B399" s="186">
        <f>IF('Publication Directory'!K391="","",IF(COUNTIF(('Publication Directory'!$J391:'Publication Directory'!$J1037),'Publication Directory'!$J391)=1,'Publication Directory'!K391,""))</f>
        <v>2021</v>
      </c>
      <c r="D399">
        <v>34195479</v>
      </c>
      <c r="E399">
        <v>2021</v>
      </c>
    </row>
    <row r="400" spans="1:5">
      <c r="A400" s="186">
        <f>IF('Publication Directory'!J393="","",IF(COUNTIF(('Publication Directory'!$J393:'Publication Directory'!$J1039),'Publication Directory'!$J393)=1,'Publication Directory'!J393,""))</f>
        <v>33541179</v>
      </c>
      <c r="B400" s="186">
        <f>IF('Publication Directory'!K393="","",IF(COUNTIF(('Publication Directory'!$J393:'Publication Directory'!$J1039),'Publication Directory'!$J393)=1,'Publication Directory'!K393,""))</f>
        <v>2021</v>
      </c>
      <c r="D400">
        <v>33541179</v>
      </c>
      <c r="E400">
        <v>2021</v>
      </c>
    </row>
    <row r="401" spans="1:5">
      <c r="A401" s="186">
        <f>IF('Publication Directory'!J401="","",IF(COUNTIF(('Publication Directory'!$J401:'Publication Directory'!$J1047),'Publication Directory'!$J401)=1,'Publication Directory'!J401,""))</f>
        <v>33767618</v>
      </c>
      <c r="B401" s="186">
        <f>IF('Publication Directory'!K401="","",IF(COUNTIF(('Publication Directory'!$J401:'Publication Directory'!$J1047),'Publication Directory'!$J401)=1,'Publication Directory'!K401,""))</f>
        <v>2021</v>
      </c>
      <c r="D401">
        <v>33767618</v>
      </c>
      <c r="E401">
        <v>2021</v>
      </c>
    </row>
    <row r="402" spans="1:5">
      <c r="A402" s="186">
        <f>IF('Publication Directory'!J405="","",IF(COUNTIF(('Publication Directory'!$J405:'Publication Directory'!$J1051),'Publication Directory'!$J405)=1,'Publication Directory'!J405,""))</f>
        <v>33624564</v>
      </c>
      <c r="B402" s="186">
        <f>IF('Publication Directory'!K405="","",IF(COUNTIF(('Publication Directory'!$J405:'Publication Directory'!$J1051),'Publication Directory'!$J405)=1,'Publication Directory'!K405,""))</f>
        <v>2021</v>
      </c>
      <c r="D402">
        <v>33624564</v>
      </c>
      <c r="E402">
        <v>2021</v>
      </c>
    </row>
    <row r="403" spans="1:5">
      <c r="A403" s="186">
        <f>IF('Publication Directory'!J477="","",IF(COUNTIF(('Publication Directory'!$J477:'Publication Directory'!$J1123),'Publication Directory'!$J477)=1,'Publication Directory'!J477,""))</f>
        <v>34562301</v>
      </c>
      <c r="B403" s="186">
        <f>IF('Publication Directory'!K477="","",IF(COUNTIF(('Publication Directory'!$J477:'Publication Directory'!$J1123),'Publication Directory'!$J477)=1,'Publication Directory'!K477,""))</f>
        <v>2021</v>
      </c>
      <c r="D403">
        <v>34562301</v>
      </c>
      <c r="E403">
        <v>2021</v>
      </c>
    </row>
    <row r="404" spans="1:5">
      <c r="A404" s="186">
        <f>IF('Publication Directory'!J482="","",IF(COUNTIF(('Publication Directory'!$J482:'Publication Directory'!$J1128),'Publication Directory'!$J482)=1,'Publication Directory'!J482,""))</f>
        <v>34323169</v>
      </c>
      <c r="B404" s="186">
        <f>IF('Publication Directory'!K482="","",IF(COUNTIF(('Publication Directory'!$J482:'Publication Directory'!$J1128),'Publication Directory'!$J482)=1,'Publication Directory'!K482,""))</f>
        <v>2021</v>
      </c>
      <c r="D404">
        <v>34323169</v>
      </c>
      <c r="E404">
        <v>2021</v>
      </c>
    </row>
    <row r="405" spans="1:5">
      <c r="A405" s="186">
        <f>IF('Publication Directory'!J483="","",IF(COUNTIF(('Publication Directory'!$J483:'Publication Directory'!$J1129),'Publication Directory'!$J483)=1,'Publication Directory'!J483,""))</f>
        <v>33728057</v>
      </c>
      <c r="B405" s="186">
        <f>IF('Publication Directory'!K483="","",IF(COUNTIF(('Publication Directory'!$J483:'Publication Directory'!$J1129),'Publication Directory'!$J483)=1,'Publication Directory'!K483,""))</f>
        <v>2021</v>
      </c>
      <c r="D405">
        <v>33728057</v>
      </c>
      <c r="E405">
        <v>2021</v>
      </c>
    </row>
    <row r="406" spans="1:5">
      <c r="A406" s="186">
        <f>IF('Publication Directory'!J488="","",IF(COUNTIF(('Publication Directory'!$J488:'Publication Directory'!$J1134),'Publication Directory'!$J488)=1,'Publication Directory'!J488,""))</f>
        <v>34977098</v>
      </c>
      <c r="B406" s="186">
        <f>IF('Publication Directory'!K488="","",IF(COUNTIF(('Publication Directory'!$J488:'Publication Directory'!$J1134),'Publication Directory'!$J488)=1,'Publication Directory'!K488,""))</f>
        <v>2021</v>
      </c>
      <c r="D406">
        <v>34977098</v>
      </c>
      <c r="E406">
        <v>2021</v>
      </c>
    </row>
    <row r="407" spans="1:5">
      <c r="A407" s="186">
        <f>IF('Publication Directory'!J493="","",IF(COUNTIF(('Publication Directory'!$J493:'Publication Directory'!$J1139),'Publication Directory'!$J493)=1,'Publication Directory'!J493,""))</f>
        <v>34386641</v>
      </c>
      <c r="B407" s="186">
        <f>IF('Publication Directory'!K493="","",IF(COUNTIF(('Publication Directory'!$J493:'Publication Directory'!$J1139),'Publication Directory'!$J493)=1,'Publication Directory'!K493,""))</f>
        <v>2021</v>
      </c>
      <c r="D407">
        <v>34386641</v>
      </c>
      <c r="E407">
        <v>2021</v>
      </c>
    </row>
    <row r="408" spans="1:5">
      <c r="A408" s="186">
        <f>IF('Publication Directory'!J518="","",IF(COUNTIF(('Publication Directory'!$J518:'Publication Directory'!$J1164),'Publication Directory'!$J518)=1,'Publication Directory'!J518,""))</f>
        <v>33847997</v>
      </c>
      <c r="B408" s="186">
        <f>IF('Publication Directory'!K518="","",IF(COUNTIF(('Publication Directory'!$J518:'Publication Directory'!$J1164),'Publication Directory'!$J518)=1,'Publication Directory'!K518,""))</f>
        <v>2021</v>
      </c>
      <c r="C408" s="17">
        <v>44469</v>
      </c>
      <c r="D408">
        <v>33847997</v>
      </c>
      <c r="E408">
        <v>2021</v>
      </c>
    </row>
    <row r="409" spans="1:5">
      <c r="A409" s="186">
        <f>IF('Publication Directory'!J537="","",IF(COUNTIF(('Publication Directory'!$J537:'Publication Directory'!$J1183),'Publication Directory'!$J537)=1,'Publication Directory'!J537,""))</f>
        <v>34242054</v>
      </c>
      <c r="B409" s="186">
        <f>IF('Publication Directory'!K537="","",IF(COUNTIF(('Publication Directory'!$J537:'Publication Directory'!$J1183),'Publication Directory'!$J537)=1,'Publication Directory'!K537,""))</f>
        <v>2021</v>
      </c>
      <c r="D409">
        <v>34242054</v>
      </c>
      <c r="E409">
        <v>2021</v>
      </c>
    </row>
    <row r="410" spans="1:5">
      <c r="A410" s="186">
        <f>IF('Publication Directory'!J539="","",IF(COUNTIF(('Publication Directory'!$J539:'Publication Directory'!$J1185),'Publication Directory'!$J539)=1,'Publication Directory'!J539,""))</f>
        <v>34090882</v>
      </c>
      <c r="B410" s="186">
        <f>IF('Publication Directory'!K539="","",IF(COUNTIF(('Publication Directory'!$J539:'Publication Directory'!$J1185),'Publication Directory'!$J539)=1,'Publication Directory'!K539,""))</f>
        <v>2021</v>
      </c>
      <c r="D410">
        <v>34090882</v>
      </c>
      <c r="E410">
        <v>2021</v>
      </c>
    </row>
    <row r="411" spans="1:5">
      <c r="A411" s="186">
        <f>IF('Publication Directory'!J543="","",IF(COUNTIF(('Publication Directory'!$J543:'Publication Directory'!$J1189),'Publication Directory'!$J543)=1,'Publication Directory'!J543,""))</f>
        <v>33980508</v>
      </c>
      <c r="B411" s="186">
        <f>IF('Publication Directory'!K543="","",IF(COUNTIF(('Publication Directory'!$J543:'Publication Directory'!$J1189),'Publication Directory'!$J543)=1,'Publication Directory'!K543,""))</f>
        <v>2021</v>
      </c>
      <c r="D411">
        <v>33980508</v>
      </c>
      <c r="E411">
        <v>2021</v>
      </c>
    </row>
    <row r="412" spans="1:5">
      <c r="A412" s="186">
        <f>IF('Publication Directory'!J549="","",IF(COUNTIF(('Publication Directory'!$J549:'Publication Directory'!$J1195),'Publication Directory'!$J549)=1,'Publication Directory'!J549,""))</f>
        <v>33783139</v>
      </c>
      <c r="B412" s="186">
        <f>IF('Publication Directory'!K549="","",IF(COUNTIF(('Publication Directory'!$J549:'Publication Directory'!$J1195),'Publication Directory'!$J549)=1,'Publication Directory'!K549,""))</f>
        <v>2021</v>
      </c>
      <c r="D412">
        <v>33783139</v>
      </c>
      <c r="E412">
        <v>2021</v>
      </c>
    </row>
    <row r="413" spans="1:5">
      <c r="A413" s="186">
        <f>IF('Publication Directory'!J26="","",IF(COUNTIF(('Publication Directory'!$J26:'Publication Directory'!$J672),'Publication Directory'!$J26)=1,'Publication Directory'!J26,""))</f>
        <v>36436549</v>
      </c>
      <c r="B413" s="186">
        <f>IF('Publication Directory'!K26="","",IF(COUNTIF(('Publication Directory'!$J26:'Publication Directory'!$J672),'Publication Directory'!$J26)=1,'Publication Directory'!K26,""))</f>
        <v>2022</v>
      </c>
      <c r="D413">
        <v>36436549</v>
      </c>
      <c r="E413">
        <v>2022</v>
      </c>
    </row>
    <row r="414" spans="1:5">
      <c r="A414" s="186">
        <f>IF('Publication Directory'!J36="","",IF(COUNTIF(('Publication Directory'!$J36:'Publication Directory'!$J682),'Publication Directory'!$J36)=1,'Publication Directory'!J36,""))</f>
        <v>35791580</v>
      </c>
      <c r="B414" s="186">
        <f>IF('Publication Directory'!K36="","",IF(COUNTIF(('Publication Directory'!$J36:'Publication Directory'!$J682),'Publication Directory'!$J36)=1,'Publication Directory'!K36,""))</f>
        <v>2022</v>
      </c>
      <c r="D414">
        <v>35791580</v>
      </c>
      <c r="E414">
        <v>2022</v>
      </c>
    </row>
    <row r="415" spans="1:5">
      <c r="A415" s="186">
        <f>IF('Publication Directory'!J87="","",IF(COUNTIF(('Publication Directory'!$J87:'Publication Directory'!$J733),'Publication Directory'!$J87)=1,'Publication Directory'!J87,""))</f>
        <v>35097129</v>
      </c>
      <c r="B415" s="186">
        <f>IF('Publication Directory'!K87="","",IF(COUNTIF(('Publication Directory'!$J87:'Publication Directory'!$J733),'Publication Directory'!$J87)=1,'Publication Directory'!K87,""))</f>
        <v>2022</v>
      </c>
      <c r="D415">
        <v>35097129</v>
      </c>
      <c r="E415">
        <v>2022</v>
      </c>
    </row>
    <row r="416" spans="1:5">
      <c r="A416" s="186">
        <f>IF('Publication Directory'!J88="","",IF(COUNTIF(('Publication Directory'!$J88:'Publication Directory'!$J734),'Publication Directory'!$J88)=1,'Publication Directory'!J88,""))</f>
        <v>35199620</v>
      </c>
      <c r="B416" s="186">
        <f>IF('Publication Directory'!K88="","",IF(COUNTIF(('Publication Directory'!$J88:'Publication Directory'!$J734),'Publication Directory'!$J88)=1,'Publication Directory'!K88,""))</f>
        <v>2022</v>
      </c>
      <c r="D416">
        <v>35199620</v>
      </c>
      <c r="E416">
        <v>2022</v>
      </c>
    </row>
    <row r="417" spans="1:5">
      <c r="A417" s="186">
        <f>IF('Publication Directory'!J89="","",IF(COUNTIF(('Publication Directory'!$J89:'Publication Directory'!$J735),'Publication Directory'!$J89)=1,'Publication Directory'!J89,""))</f>
        <v>35938881</v>
      </c>
      <c r="B417" s="186">
        <f>IF('Publication Directory'!K89="","",IF(COUNTIF(('Publication Directory'!$J89:'Publication Directory'!$J735),'Publication Directory'!$J89)=1,'Publication Directory'!K89,""))</f>
        <v>2022</v>
      </c>
      <c r="D417">
        <v>35938881</v>
      </c>
      <c r="E417">
        <v>2022</v>
      </c>
    </row>
    <row r="418" spans="1:5">
      <c r="A418" s="186">
        <f>IF('Publication Directory'!J90="","",IF(COUNTIF(('Publication Directory'!$J90:'Publication Directory'!$J736),'Publication Directory'!$J90)=1,'Publication Directory'!J90,""))</f>
        <v>36126103</v>
      </c>
      <c r="B418" s="186">
        <f>IF('Publication Directory'!K90="","",IF(COUNTIF(('Publication Directory'!$J90:'Publication Directory'!$J736),'Publication Directory'!$J90)=1,'Publication Directory'!K90,""))</f>
        <v>2022</v>
      </c>
      <c r="D418">
        <v>36126103</v>
      </c>
      <c r="E418">
        <v>2022</v>
      </c>
    </row>
    <row r="419" spans="1:5">
      <c r="A419" s="186">
        <f>IF('Publication Directory'!J92="","",IF(COUNTIF(('Publication Directory'!$J92:'Publication Directory'!$J738),'Publication Directory'!$J92)=1,'Publication Directory'!J92,""))</f>
        <v>35372411</v>
      </c>
      <c r="B419" s="186">
        <f>IF('Publication Directory'!K92="","",IF(COUNTIF(('Publication Directory'!$J92:'Publication Directory'!$J738),'Publication Directory'!$J92)=1,'Publication Directory'!K92,""))</f>
        <v>2022</v>
      </c>
      <c r="D419">
        <v>35372411</v>
      </c>
      <c r="E419">
        <v>2022</v>
      </c>
    </row>
    <row r="420" spans="1:5">
      <c r="A420" s="186">
        <f>IF('Publication Directory'!J93="","",IF(COUNTIF(('Publication Directory'!$J93:'Publication Directory'!$J739),'Publication Directory'!$J93)=1,'Publication Directory'!J93,""))</f>
        <v>36009472</v>
      </c>
      <c r="B420" s="186">
        <f>IF('Publication Directory'!K93="","",IF(COUNTIF(('Publication Directory'!$J93:'Publication Directory'!$J739),'Publication Directory'!$J93)=1,'Publication Directory'!K93,""))</f>
        <v>2022</v>
      </c>
      <c r="D420">
        <v>36009472</v>
      </c>
      <c r="E420">
        <v>2022</v>
      </c>
    </row>
    <row r="421" spans="1:5">
      <c r="A421" s="186">
        <f>IF('Publication Directory'!J102="","",IF(COUNTIF(('Publication Directory'!$J102:'Publication Directory'!$J748),'Publication Directory'!$J102)=1,'Publication Directory'!J102,""))</f>
        <v>36498540</v>
      </c>
      <c r="B421" s="186">
        <f>IF('Publication Directory'!K102="","",IF(COUNTIF(('Publication Directory'!$J102:'Publication Directory'!$J748),'Publication Directory'!$J102)=1,'Publication Directory'!K102,""))</f>
        <v>2022</v>
      </c>
      <c r="D421">
        <v>36498540</v>
      </c>
      <c r="E421">
        <v>2022</v>
      </c>
    </row>
    <row r="422" spans="1:5">
      <c r="A422" s="186">
        <f>IF('Publication Directory'!J114="","",IF(COUNTIF(('Publication Directory'!$J114:'Publication Directory'!$J760),'Publication Directory'!$J114)=1,'Publication Directory'!J114,""))</f>
        <v>35046380</v>
      </c>
      <c r="B422" s="186">
        <f>IF('Publication Directory'!K114="","",IF(COUNTIF(('Publication Directory'!$J114:'Publication Directory'!$J760),'Publication Directory'!$J114)=1,'Publication Directory'!K114,""))</f>
        <v>2022</v>
      </c>
      <c r="D422">
        <v>35046380</v>
      </c>
      <c r="E422">
        <v>2022</v>
      </c>
    </row>
    <row r="423" spans="1:5">
      <c r="A423" s="186">
        <f>IF('Publication Directory'!J117="","",IF(COUNTIF(('Publication Directory'!$J117:'Publication Directory'!$J763),'Publication Directory'!$J117)=1,'Publication Directory'!J117,""))</f>
        <v>35128170</v>
      </c>
      <c r="B423" s="186">
        <f>IF('Publication Directory'!K117="","",IF(COUNTIF(('Publication Directory'!$J117:'Publication Directory'!$J763),'Publication Directory'!$J117)=1,'Publication Directory'!K117,""))</f>
        <v>2022</v>
      </c>
      <c r="D423">
        <v>35128170</v>
      </c>
      <c r="E423">
        <v>2022</v>
      </c>
    </row>
    <row r="424" spans="1:5">
      <c r="A424" s="186">
        <f>IF('Publication Directory'!J148="","",IF(COUNTIF(('Publication Directory'!$J148:'Publication Directory'!$J794),'Publication Directory'!$J148)=1,'Publication Directory'!J148,""))</f>
        <v>35918935</v>
      </c>
      <c r="B424" s="186">
        <f>IF('Publication Directory'!K148="","",IF(COUNTIF(('Publication Directory'!$J148:'Publication Directory'!$J794),'Publication Directory'!$J148)=1,'Publication Directory'!K148,""))</f>
        <v>2022</v>
      </c>
      <c r="D424">
        <v>35918935</v>
      </c>
      <c r="E424">
        <v>2022</v>
      </c>
    </row>
    <row r="425" spans="1:5">
      <c r="A425" s="186">
        <f>IF('Publication Directory'!J149="","",IF(COUNTIF(('Publication Directory'!$J149:'Publication Directory'!$J795),'Publication Directory'!$J149)=1,'Publication Directory'!J149,""))</f>
        <v>35989652</v>
      </c>
      <c r="B425" s="186">
        <f>IF('Publication Directory'!K149="","",IF(COUNTIF(('Publication Directory'!$J149:'Publication Directory'!$J795),'Publication Directory'!$J149)=1,'Publication Directory'!K149,""))</f>
        <v>2022</v>
      </c>
      <c r="D425">
        <v>35989652</v>
      </c>
      <c r="E425">
        <v>2022</v>
      </c>
    </row>
    <row r="426" spans="1:5">
      <c r="A426" s="186">
        <f>IF('Publication Directory'!J154="","",IF(COUNTIF(('Publication Directory'!$J154:'Publication Directory'!$J800),'Publication Directory'!$J154)=1,'Publication Directory'!J154,""))</f>
        <v>35439206</v>
      </c>
      <c r="B426" s="186">
        <f>IF('Publication Directory'!K154="","",IF(COUNTIF(('Publication Directory'!$J154:'Publication Directory'!$J800),'Publication Directory'!$J154)=1,'Publication Directory'!K154,""))</f>
        <v>2022</v>
      </c>
      <c r="D426">
        <v>35439206</v>
      </c>
      <c r="E426">
        <v>2022</v>
      </c>
    </row>
    <row r="427" spans="1:5">
      <c r="A427" s="186">
        <f>IF('Publication Directory'!J200="","",IF(COUNTIF(('Publication Directory'!$J200:'Publication Directory'!$J846),'Publication Directory'!$J200)=1,'Publication Directory'!J200,""))</f>
        <v>36143395</v>
      </c>
      <c r="B427" s="186">
        <f>IF('Publication Directory'!K200="","",IF(COUNTIF(('Publication Directory'!$J200:'Publication Directory'!$J846),'Publication Directory'!$J200)=1,'Publication Directory'!K200,""))</f>
        <v>2022</v>
      </c>
      <c r="D427">
        <v>36143395</v>
      </c>
      <c r="E427">
        <v>2022</v>
      </c>
    </row>
    <row r="428" spans="1:5">
      <c r="A428" s="186">
        <f>IF('Publication Directory'!J201="","",IF(COUNTIF(('Publication Directory'!$J201:'Publication Directory'!$J847),'Publication Directory'!$J201)=1,'Publication Directory'!J201,""))</f>
        <v>36288621</v>
      </c>
      <c r="B428" s="186">
        <f>IF('Publication Directory'!K201="","",IF(COUNTIF(('Publication Directory'!$J201:'Publication Directory'!$J847),'Publication Directory'!$J201)=1,'Publication Directory'!K201,""))</f>
        <v>2022</v>
      </c>
      <c r="D428">
        <v>36288621</v>
      </c>
      <c r="E428">
        <v>2022</v>
      </c>
    </row>
    <row r="429" spans="1:5">
      <c r="A429" s="186">
        <f>IF('Publication Directory'!J206="","",IF(COUNTIF(('Publication Directory'!$J206:'Publication Directory'!$J852),'Publication Directory'!$J206)=1,'Publication Directory'!J206,""))</f>
        <v>34462582</v>
      </c>
      <c r="B429" s="186">
        <f>IF('Publication Directory'!K206="","",IF(COUNTIF(('Publication Directory'!$J206:'Publication Directory'!$J852),'Publication Directory'!$J206)=1,'Publication Directory'!K206,""))</f>
        <v>2022</v>
      </c>
      <c r="C429" s="17">
        <v>44683</v>
      </c>
      <c r="D429">
        <v>34462582</v>
      </c>
      <c r="E429">
        <v>2022</v>
      </c>
    </row>
    <row r="430" spans="1:5">
      <c r="A430" s="186">
        <f>IF('Publication Directory'!J214="","",IF(COUNTIF(('Publication Directory'!$J214:'Publication Directory'!$J860),'Publication Directory'!$J214)=1,'Publication Directory'!J214,""))</f>
        <v>34977425</v>
      </c>
      <c r="B430" s="186">
        <f>IF('Publication Directory'!K214="","",IF(COUNTIF(('Publication Directory'!$J214:'Publication Directory'!$J860),'Publication Directory'!$J214)=1,'Publication Directory'!K214,""))</f>
        <v>2022</v>
      </c>
      <c r="D430">
        <v>34977425</v>
      </c>
      <c r="E430">
        <v>2022</v>
      </c>
    </row>
    <row r="431" spans="1:5">
      <c r="A431" s="186">
        <f>IF('Publication Directory'!J220="","",IF(COUNTIF(('Publication Directory'!$J220:'Publication Directory'!$J866),'Publication Directory'!$J220)=1,'Publication Directory'!J220,""))</f>
        <v>35880207</v>
      </c>
      <c r="B431" s="186">
        <f>IF('Publication Directory'!K220="","",IF(COUNTIF(('Publication Directory'!$J220:'Publication Directory'!$J866),'Publication Directory'!$J220)=1,'Publication Directory'!K220,""))</f>
        <v>2022</v>
      </c>
      <c r="D431">
        <v>35880207</v>
      </c>
      <c r="E431">
        <v>2022</v>
      </c>
    </row>
    <row r="432" spans="1:5">
      <c r="A432" s="186">
        <f>IF('Publication Directory'!J230="","",IF(COUNTIF(('Publication Directory'!$J230:'Publication Directory'!$J876),'Publication Directory'!$J230)=1,'Publication Directory'!J230,""))</f>
        <v>34620798</v>
      </c>
      <c r="B432" s="186">
        <f>IF('Publication Directory'!K230="","",IF(COUNTIF(('Publication Directory'!$J230:'Publication Directory'!$J876),'Publication Directory'!$J230)=1,'Publication Directory'!K230,""))</f>
        <v>2022</v>
      </c>
      <c r="D432">
        <v>34620798</v>
      </c>
      <c r="E432">
        <v>2022</v>
      </c>
    </row>
    <row r="433" spans="1:5">
      <c r="A433" s="186">
        <f>IF('Publication Directory'!J231="","",IF(COUNTIF(('Publication Directory'!$J231:'Publication Directory'!$J877),'Publication Directory'!$J231)=1,'Publication Directory'!J231,""))</f>
        <v>36345414</v>
      </c>
      <c r="B433" s="186">
        <f>IF('Publication Directory'!K231="","",IF(COUNTIF(('Publication Directory'!$J231:'Publication Directory'!$J877),'Publication Directory'!$J231)=1,'Publication Directory'!K231,""))</f>
        <v>2022</v>
      </c>
      <c r="D433">
        <v>36345414</v>
      </c>
      <c r="E433">
        <v>2022</v>
      </c>
    </row>
    <row r="434" spans="1:5">
      <c r="A434" s="186">
        <f>IF('Publication Directory'!J288="","",IF(COUNTIF(('Publication Directory'!$J288:'Publication Directory'!$J934),'Publication Directory'!$J288)=1,'Publication Directory'!J288,""))</f>
        <v>34795055</v>
      </c>
      <c r="B434" s="186">
        <f>IF('Publication Directory'!K288="","",IF(COUNTIF(('Publication Directory'!$J288:'Publication Directory'!$J934),'Publication Directory'!$J288)=1,'Publication Directory'!K288,""))</f>
        <v>2022</v>
      </c>
      <c r="D434">
        <v>34795055</v>
      </c>
      <c r="E434">
        <v>2022</v>
      </c>
    </row>
    <row r="435" spans="1:5">
      <c r="A435" s="186">
        <f>IF('Publication Directory'!J289="","",IF(COUNTIF(('Publication Directory'!$J289:'Publication Directory'!$J935),'Publication Directory'!$J289)=1,'Publication Directory'!J289,""))</f>
        <v>34904999</v>
      </c>
      <c r="B435" s="186">
        <f>IF('Publication Directory'!K289="","",IF(COUNTIF(('Publication Directory'!$J289:'Publication Directory'!$J935),'Publication Directory'!$J289)=1,'Publication Directory'!K289,""))</f>
        <v>2022</v>
      </c>
      <c r="D435">
        <v>34904999</v>
      </c>
      <c r="E435">
        <v>2022</v>
      </c>
    </row>
    <row r="436" spans="1:5">
      <c r="A436" s="186">
        <f>IF('Publication Directory'!J290="","",IF(COUNTIF(('Publication Directory'!$J290:'Publication Directory'!$J936),'Publication Directory'!$J290)=1,'Publication Directory'!J290,""))</f>
        <v>35457016</v>
      </c>
      <c r="B436" s="186">
        <f>IF('Publication Directory'!K290="","",IF(COUNTIF(('Publication Directory'!$J290:'Publication Directory'!$J936),'Publication Directory'!$J290)=1,'Publication Directory'!K290,""))</f>
        <v>2022</v>
      </c>
      <c r="D436">
        <v>35457016</v>
      </c>
      <c r="E436">
        <v>2022</v>
      </c>
    </row>
    <row r="437" spans="1:5">
      <c r="A437" s="186">
        <f>IF('Publication Directory'!J291="","",IF(COUNTIF(('Publication Directory'!$J291:'Publication Directory'!$J937),'Publication Directory'!$J291)=1,'Publication Directory'!J291,""))</f>
        <v>35611574</v>
      </c>
      <c r="B437" s="186">
        <f>IF('Publication Directory'!K291="","",IF(COUNTIF(('Publication Directory'!$J291:'Publication Directory'!$J937),'Publication Directory'!$J291)=1,'Publication Directory'!K291,""))</f>
        <v>2022</v>
      </c>
      <c r="D437">
        <v>35611574</v>
      </c>
      <c r="E437">
        <v>2022</v>
      </c>
    </row>
    <row r="438" spans="1:5">
      <c r="A438" s="186">
        <f>IF('Publication Directory'!J292="","",IF(COUNTIF(('Publication Directory'!$J292:'Publication Directory'!$J938),'Publication Directory'!$J292)=1,'Publication Directory'!J292,""))</f>
        <v>35886001</v>
      </c>
      <c r="B438" s="186">
        <f>IF('Publication Directory'!K292="","",IF(COUNTIF(('Publication Directory'!$J292:'Publication Directory'!$J938),'Publication Directory'!$J292)=1,'Publication Directory'!K292,""))</f>
        <v>2022</v>
      </c>
      <c r="D438">
        <v>35886001</v>
      </c>
      <c r="E438">
        <v>2022</v>
      </c>
    </row>
    <row r="439" spans="1:5">
      <c r="A439" s="186">
        <f>IF('Publication Directory'!J347="","",IF(COUNTIF(('Publication Directory'!$J347:'Publication Directory'!$J993),'Publication Directory'!$J347)=1,'Publication Directory'!J347,""))</f>
        <v>36301530</v>
      </c>
      <c r="B439" s="186">
        <f>IF('Publication Directory'!K347="","",IF(COUNTIF(('Publication Directory'!$J347:'Publication Directory'!$J993),'Publication Directory'!$J347)=1,'Publication Directory'!K347,""))</f>
        <v>2022</v>
      </c>
      <c r="D439">
        <v>36301530</v>
      </c>
      <c r="E439">
        <v>2022</v>
      </c>
    </row>
    <row r="440" spans="1:5">
      <c r="A440" s="186">
        <f>IF('Publication Directory'!J361="","",IF(COUNTIF(('Publication Directory'!$J361:'Publication Directory'!$J1007),'Publication Directory'!$J361)=1,'Publication Directory'!J361,""))</f>
        <v>35266957</v>
      </c>
      <c r="B440" s="186">
        <f>IF('Publication Directory'!K361="","",IF(COUNTIF(('Publication Directory'!$J361:'Publication Directory'!$J1007),'Publication Directory'!$J361)=1,'Publication Directory'!K361,""))</f>
        <v>2022</v>
      </c>
      <c r="D440">
        <v>35266957</v>
      </c>
      <c r="E440">
        <v>2022</v>
      </c>
    </row>
    <row r="441" spans="1:5">
      <c r="A441" s="186">
        <f>IF('Publication Directory'!J362="","",IF(COUNTIF(('Publication Directory'!$J362:'Publication Directory'!$J1008),'Publication Directory'!$J362)=1,'Publication Directory'!J362,""))</f>
        <v>36100689</v>
      </c>
      <c r="B441" s="186">
        <f>IF('Publication Directory'!K362="","",IF(COUNTIF(('Publication Directory'!$J362:'Publication Directory'!$J1008),'Publication Directory'!$J362)=1,'Publication Directory'!K362,""))</f>
        <v>2022</v>
      </c>
      <c r="C441" s="17">
        <v>44788</v>
      </c>
      <c r="D441">
        <v>36100689</v>
      </c>
      <c r="E441">
        <v>2022</v>
      </c>
    </row>
    <row r="442" spans="1:5">
      <c r="A442" s="186">
        <f>IF('Publication Directory'!J416="","",IF(COUNTIF(('Publication Directory'!$J416:'Publication Directory'!$J1062),'Publication Directory'!$J416)=1,'Publication Directory'!J416,""))</f>
        <v>35446344</v>
      </c>
      <c r="B442" s="186">
        <f>IF('Publication Directory'!K416="","",IF(COUNTIF(('Publication Directory'!$J416:'Publication Directory'!$J1062),'Publication Directory'!$J416)=1,'Publication Directory'!K416,""))</f>
        <v>2022</v>
      </c>
      <c r="D442">
        <v>35446344</v>
      </c>
      <c r="E442">
        <v>2022</v>
      </c>
    </row>
    <row r="443" spans="1:5">
      <c r="A443" s="186">
        <f>IF('Publication Directory'!J419="","",IF(COUNTIF(('Publication Directory'!$J419:'Publication Directory'!$J1065),'Publication Directory'!$J419)=1,'Publication Directory'!J419,""))</f>
        <v>36531581</v>
      </c>
      <c r="B443" s="186">
        <f>IF('Publication Directory'!K419="","",IF(COUNTIF(('Publication Directory'!$J419:'Publication Directory'!$J1065),'Publication Directory'!$J419)=1,'Publication Directory'!K419,""))</f>
        <v>2022</v>
      </c>
      <c r="D443">
        <v>36531581</v>
      </c>
      <c r="E443">
        <v>2022</v>
      </c>
    </row>
    <row r="444" spans="1:5">
      <c r="A444" s="186">
        <f>IF('Publication Directory'!J432="","",IF(COUNTIF(('Publication Directory'!$J432:'Publication Directory'!$J1078),'Publication Directory'!$J432)=1,'Publication Directory'!J432,""))</f>
        <v>35900727</v>
      </c>
      <c r="B444" s="186">
        <f>IF('Publication Directory'!K432="","",IF(COUNTIF(('Publication Directory'!$J432:'Publication Directory'!$J1078),'Publication Directory'!$J432)=1,'Publication Directory'!K432,""))</f>
        <v>2022</v>
      </c>
      <c r="D444">
        <v>35900727</v>
      </c>
      <c r="E444">
        <v>2022</v>
      </c>
    </row>
    <row r="445" spans="1:5">
      <c r="A445" s="186">
        <f>IF('Publication Directory'!J437="","",IF(COUNTIF(('Publication Directory'!$J437:'Publication Directory'!$J1083),'Publication Directory'!$J437)=1,'Publication Directory'!J437,""))</f>
        <v>35309139</v>
      </c>
      <c r="B445" s="186">
        <f>IF('Publication Directory'!K437="","",IF(COUNTIF(('Publication Directory'!$J437:'Publication Directory'!$J1083),'Publication Directory'!$J437)=1,'Publication Directory'!K437,""))</f>
        <v>2022</v>
      </c>
      <c r="D445">
        <v>35309139</v>
      </c>
      <c r="E445">
        <v>2022</v>
      </c>
    </row>
    <row r="446" spans="1:5">
      <c r="A446" s="186">
        <f>IF('Publication Directory'!J441="","",IF(COUNTIF(('Publication Directory'!$J441:'Publication Directory'!$J1087),'Publication Directory'!$J441)=1,'Publication Directory'!J441,""))</f>
        <v>35410511</v>
      </c>
      <c r="B446" s="186">
        <f>IF('Publication Directory'!K441="","",IF(COUNTIF(('Publication Directory'!$J441:'Publication Directory'!$J1087),'Publication Directory'!$J441)=1,'Publication Directory'!K441,""))</f>
        <v>2022</v>
      </c>
      <c r="D446">
        <v>35410511</v>
      </c>
      <c r="E446">
        <v>2022</v>
      </c>
    </row>
    <row r="447" spans="1:5">
      <c r="A447" s="186">
        <f>IF('Publication Directory'!J452="","",IF(COUNTIF(('Publication Directory'!$J452:'Publication Directory'!$J1098),'Publication Directory'!$J452)=1,'Publication Directory'!J452,""))</f>
        <v>34787666</v>
      </c>
      <c r="B447" s="186">
        <f>IF('Publication Directory'!K452="","",IF(COUNTIF(('Publication Directory'!$J452:'Publication Directory'!$J1098),'Publication Directory'!$J452)=1,'Publication Directory'!K452,""))</f>
        <v>2022</v>
      </c>
      <c r="D447">
        <v>34787666</v>
      </c>
      <c r="E447">
        <v>2022</v>
      </c>
    </row>
    <row r="448" spans="1:5">
      <c r="A448" s="186">
        <f>IF('Publication Directory'!J460="","",IF(COUNTIF(('Publication Directory'!$J460:'Publication Directory'!$J1106),'Publication Directory'!$J460)=1,'Publication Directory'!J460,""))</f>
        <v>35807006</v>
      </c>
      <c r="B448" s="186">
        <f>IF('Publication Directory'!K460="","",IF(COUNTIF(('Publication Directory'!$J460:'Publication Directory'!$J1106),'Publication Directory'!$J460)=1,'Publication Directory'!K460,""))</f>
        <v>2022</v>
      </c>
      <c r="D448">
        <v>35807006</v>
      </c>
      <c r="E448">
        <v>2022</v>
      </c>
    </row>
    <row r="449" spans="1:5">
      <c r="A449" s="186">
        <f>IF('Publication Directory'!J484="","",IF(COUNTIF(('Publication Directory'!$J484:'Publication Directory'!$J1130),'Publication Directory'!$J484)=1,'Publication Directory'!J484,""))</f>
        <v>35878594</v>
      </c>
      <c r="B449" s="186">
        <f>IF('Publication Directory'!K484="","",IF(COUNTIF(('Publication Directory'!$J484:'Publication Directory'!$J1130),'Publication Directory'!$J484)=1,'Publication Directory'!K484,""))</f>
        <v>2022</v>
      </c>
      <c r="D449">
        <v>35878594</v>
      </c>
      <c r="E449">
        <v>2022</v>
      </c>
    </row>
    <row r="450" spans="1:5">
      <c r="A450" s="186">
        <f>IF('Publication Directory'!J489="","",IF(COUNTIF(('Publication Directory'!$J489:'Publication Directory'!$J1135),'Publication Directory'!$J489)=1,'Publication Directory'!J489,""))</f>
        <v>35501327</v>
      </c>
      <c r="B450" s="186">
        <f>IF('Publication Directory'!K489="","",IF(COUNTIF(('Publication Directory'!$J489:'Publication Directory'!$J1135),'Publication Directory'!$J489)=1,'Publication Directory'!K489,""))</f>
        <v>2022</v>
      </c>
      <c r="D450">
        <v>35501327</v>
      </c>
      <c r="E450">
        <v>2022</v>
      </c>
    </row>
    <row r="451" spans="1:5">
      <c r="A451" s="186">
        <f>IF('Publication Directory'!J498="","",IF(COUNTIF(('Publication Directory'!$J498:'Publication Directory'!$J1144),'Publication Directory'!$J498)=1,'Publication Directory'!J498,""))</f>
        <v>36396343</v>
      </c>
      <c r="B451" s="186">
        <f>IF('Publication Directory'!K498="","",IF(COUNTIF(('Publication Directory'!$J498:'Publication Directory'!$J1144),'Publication Directory'!$J498)=1,'Publication Directory'!K498,""))</f>
        <v>2022</v>
      </c>
      <c r="D451">
        <v>36396343</v>
      </c>
      <c r="E451">
        <v>2022</v>
      </c>
    </row>
    <row r="452" spans="1:5">
      <c r="A452" s="186">
        <f>IF('Publication Directory'!J514="","",IF(COUNTIF(('Publication Directory'!$J514:'Publication Directory'!$J1160),'Publication Directory'!$J514)=1,'Publication Directory'!J514,""))</f>
        <v>35847772</v>
      </c>
      <c r="B452" s="186">
        <f>IF('Publication Directory'!K514="","",IF(COUNTIF(('Publication Directory'!$J514:'Publication Directory'!$J1160),'Publication Directory'!$J514)=1,'Publication Directory'!K514,""))</f>
        <v>2022</v>
      </c>
      <c r="D452">
        <v>35847772</v>
      </c>
      <c r="E452">
        <v>2022</v>
      </c>
    </row>
    <row r="453" spans="1:5">
      <c r="A453" s="186">
        <f>IF('Publication Directory'!J519="","",IF(COUNTIF(('Publication Directory'!$J519:'Publication Directory'!$J1165),'Publication Directory'!$J519)=1,'Publication Directory'!J519,""))</f>
        <v>35733877</v>
      </c>
      <c r="B453" s="186">
        <f>IF('Publication Directory'!K519="","",IF(COUNTIF(('Publication Directory'!$J519:'Publication Directory'!$J1165),'Publication Directory'!$J519)=1,'Publication Directory'!K519,""))</f>
        <v>2022</v>
      </c>
      <c r="D453">
        <v>35733877</v>
      </c>
      <c r="E453">
        <v>2022</v>
      </c>
    </row>
    <row r="454" spans="1:5">
      <c r="A454" s="186">
        <f>IF('Publication Directory'!J528="","",IF(COUNTIF(('Publication Directory'!$J528:'Publication Directory'!$J1174),'Publication Directory'!$J528)=1,'Publication Directory'!J528,""))</f>
        <v>36079077</v>
      </c>
      <c r="B454" s="186">
        <f>IF('Publication Directory'!K528="","",IF(COUNTIF(('Publication Directory'!$J528:'Publication Directory'!$J1174),'Publication Directory'!$J528)=1,'Publication Directory'!K528,""))</f>
        <v>2022</v>
      </c>
      <c r="D454">
        <v>36079077</v>
      </c>
      <c r="E454">
        <v>2022</v>
      </c>
    </row>
    <row r="455" spans="1:5">
      <c r="A455" s="186">
        <f>IF('Publication Directory'!J540="","",IF(COUNTIF(('Publication Directory'!$J540:'Publication Directory'!$J1186),'Publication Directory'!$J540)=1,'Publication Directory'!J540,""))</f>
        <v>35114816</v>
      </c>
      <c r="B455" s="186">
        <f>IF('Publication Directory'!K540="","",IF(COUNTIF(('Publication Directory'!$J540:'Publication Directory'!$J1186),'Publication Directory'!$J540)=1,'Publication Directory'!K540,""))</f>
        <v>2022</v>
      </c>
      <c r="D455">
        <v>35114816</v>
      </c>
      <c r="E455">
        <v>2022</v>
      </c>
    </row>
    <row r="456" spans="1:5">
      <c r="A456" s="186">
        <f>IF('Publication Directory'!J541="","",IF(COUNTIF(('Publication Directory'!$J541:'Publication Directory'!$J1187),'Publication Directory'!$J541)=1,'Publication Directory'!J541,""))</f>
        <v>36196693</v>
      </c>
      <c r="B456" s="186">
        <f>IF('Publication Directory'!K541="","",IF(COUNTIF(('Publication Directory'!$J541:'Publication Directory'!$J1187),'Publication Directory'!$J541)=1,'Publication Directory'!K541,""))</f>
        <v>2022</v>
      </c>
      <c r="D456">
        <v>36196693</v>
      </c>
      <c r="E456">
        <v>2022</v>
      </c>
    </row>
    <row r="457" spans="1:5">
      <c r="A457" s="186">
        <f>IF('Publication Directory'!J544="","",IF(COUNTIF(('Publication Directory'!$J544:'Publication Directory'!$J1190),'Publication Directory'!$J544)=1,'Publication Directory'!J544,""))</f>
        <v>36220331</v>
      </c>
      <c r="B457" s="186">
        <f>IF('Publication Directory'!K544="","",IF(COUNTIF(('Publication Directory'!$J544:'Publication Directory'!$J1190),'Publication Directory'!$J544)=1,'Publication Directory'!K544,""))</f>
        <v>2022</v>
      </c>
      <c r="D457">
        <v>36220331</v>
      </c>
      <c r="E457">
        <v>2022</v>
      </c>
    </row>
    <row r="458" spans="1:5">
      <c r="A458" s="186">
        <f>IF('Publication Directory'!J548="","",IF(COUNTIF(('Publication Directory'!$J548:'Publication Directory'!$J1194),'Publication Directory'!$J548)=1,'Publication Directory'!J548,""))</f>
        <v>36233684</v>
      </c>
      <c r="B458" s="186">
        <f>IF('Publication Directory'!K548="","",IF(COUNTIF(('Publication Directory'!$J548:'Publication Directory'!$J1194),'Publication Directory'!$J548)=1,'Publication Directory'!K548,""))</f>
        <v>2022</v>
      </c>
      <c r="D458">
        <v>36233684</v>
      </c>
      <c r="E458">
        <v>2022</v>
      </c>
    </row>
    <row r="459" spans="1:5">
      <c r="A459" s="186">
        <f>IF('Publication Directory'!J91="","",IF(COUNTIF(('Publication Directory'!$J91:'Publication Directory'!$J737),'Publication Directory'!$J91)=1,'Publication Directory'!J91,""))</f>
        <v>37568876</v>
      </c>
      <c r="B459" s="186">
        <f>IF('Publication Directory'!K91="","",IF(COUNTIF(('Publication Directory'!$J91:'Publication Directory'!$J737),'Publication Directory'!$J91)=1,'Publication Directory'!K91,""))</f>
        <v>2023</v>
      </c>
      <c r="D459">
        <v>37568876</v>
      </c>
      <c r="E459">
        <v>2023</v>
      </c>
    </row>
    <row r="460" spans="1:5">
      <c r="A460" s="186">
        <f>IF('Publication Directory'!J94="","",IF(COUNTIF(('Publication Directory'!$J94:'Publication Directory'!$J740),'Publication Directory'!$J94)=1,'Publication Directory'!J94,""))</f>
        <v>36836781</v>
      </c>
      <c r="B460" s="186">
        <f>IF('Publication Directory'!K94="","",IF(COUNTIF(('Publication Directory'!$J94:'Publication Directory'!$J740),'Publication Directory'!$J94)=1,'Publication Directory'!K94,""))</f>
        <v>2023</v>
      </c>
      <c r="D460">
        <v>36836781</v>
      </c>
      <c r="E460">
        <v>2023</v>
      </c>
    </row>
    <row r="461" spans="1:5">
      <c r="A461" s="186">
        <f>IF('Publication Directory'!J95="","",IF(COUNTIF(('Publication Directory'!$J95:'Publication Directory'!$J741),'Publication Directory'!$J95)=1,'Publication Directory'!J95,""))</f>
        <v>37227747</v>
      </c>
      <c r="B461" s="186">
        <f>IF('Publication Directory'!K95="","",IF(COUNTIF(('Publication Directory'!$J95:'Publication Directory'!$J741),'Publication Directory'!$J95)=1,'Publication Directory'!K95,""))</f>
        <v>2023</v>
      </c>
      <c r="D461">
        <v>37227747</v>
      </c>
      <c r="E461">
        <v>2023</v>
      </c>
    </row>
    <row r="462" spans="1:5">
      <c r="A462" s="186">
        <f>IF('Publication Directory'!J150="","",IF(COUNTIF(('Publication Directory'!$J150:'Publication Directory'!$J796),'Publication Directory'!$J150)=1,'Publication Directory'!J150,""))</f>
        <v>37452284</v>
      </c>
      <c r="B462" s="186">
        <f>IF('Publication Directory'!K150="","",IF(COUNTIF(('Publication Directory'!$J150:'Publication Directory'!$J796),'Publication Directory'!$J150)=1,'Publication Directory'!K150,""))</f>
        <v>2023</v>
      </c>
      <c r="D462">
        <v>37452284</v>
      </c>
      <c r="E462">
        <v>2023</v>
      </c>
    </row>
    <row r="463" spans="1:5">
      <c r="A463" s="186">
        <f>IF('Publication Directory'!J161="","",IF(COUNTIF(('Publication Directory'!$J161:'Publication Directory'!$J807),'Publication Directory'!$J161)=1,'Publication Directory'!J161,""))</f>
        <v>37214765</v>
      </c>
      <c r="B463" s="186">
        <f>IF('Publication Directory'!K161="","",IF(COUNTIF(('Publication Directory'!$J161:'Publication Directory'!$J807),'Publication Directory'!$J161)=1,'Publication Directory'!K161,""))</f>
        <v>2023</v>
      </c>
      <c r="C463" s="17">
        <v>44937</v>
      </c>
      <c r="D463">
        <v>37214765</v>
      </c>
      <c r="E463">
        <v>2023</v>
      </c>
    </row>
    <row r="464" spans="1:5">
      <c r="A464" s="186">
        <f>IF('Publication Directory'!J180="","",IF(COUNTIF(('Publication Directory'!$J180:'Publication Directory'!$J826),'Publication Directory'!$J180)=1,'Publication Directory'!J180,""))</f>
        <v>36996440</v>
      </c>
      <c r="B464" s="186">
        <f>IF('Publication Directory'!K180="","",IF(COUNTIF(('Publication Directory'!$J180:'Publication Directory'!$J826),'Publication Directory'!$J180)=1,'Publication Directory'!K180,""))</f>
        <v>2023</v>
      </c>
      <c r="D464">
        <v>36996440</v>
      </c>
      <c r="E464">
        <v>2023</v>
      </c>
    </row>
    <row r="465" spans="1:5">
      <c r="A465" s="186">
        <f>IF('Publication Directory'!J181="","",IF(COUNTIF(('Publication Directory'!$J181:'Publication Directory'!$J827),'Publication Directory'!$J181)=1,'Publication Directory'!J181,""))</f>
        <v>36795380</v>
      </c>
      <c r="B465" s="186">
        <f>IF('Publication Directory'!K181="","",IF(COUNTIF(('Publication Directory'!$J181:'Publication Directory'!$J827),'Publication Directory'!$J181)=1,'Publication Directory'!K181,""))</f>
        <v>2023</v>
      </c>
      <c r="D465">
        <v>36795380</v>
      </c>
      <c r="E465">
        <v>2023</v>
      </c>
    </row>
    <row r="466" spans="1:5">
      <c r="A466" s="186">
        <f>IF('Publication Directory'!J222="","",IF(COUNTIF(('Publication Directory'!$J222:'Publication Directory'!$J868),'Publication Directory'!$J222)=1,'Publication Directory'!J222,""))</f>
        <v>36657154</v>
      </c>
      <c r="B466" s="186">
        <f>IF('Publication Directory'!K222="","",IF(COUNTIF(('Publication Directory'!$J222:'Publication Directory'!$J868),'Publication Directory'!$J222)=1,'Publication Directory'!K222,""))</f>
        <v>2023</v>
      </c>
      <c r="D466">
        <v>36657154</v>
      </c>
      <c r="E466">
        <v>2023</v>
      </c>
    </row>
    <row r="467" spans="1:5">
      <c r="A467" s="186">
        <f>IF('Publication Directory'!J238="","",IF(COUNTIF(('Publication Directory'!$J238:'Publication Directory'!$J884),'Publication Directory'!$J238)=1,'Publication Directory'!J238,""))</f>
        <v>37238236</v>
      </c>
      <c r="B467" s="186">
        <f>IF('Publication Directory'!K238="","",IF(COUNTIF(('Publication Directory'!$J238:'Publication Directory'!$J884),'Publication Directory'!$J238)=1,'Publication Directory'!K238,""))</f>
        <v>2023</v>
      </c>
      <c r="D467">
        <v>37238236</v>
      </c>
      <c r="E467">
        <v>2023</v>
      </c>
    </row>
    <row r="468" spans="1:5">
      <c r="A468" s="186">
        <f>IF('Publication Directory'!J293="","",IF(COUNTIF(('Publication Directory'!$J293:'Publication Directory'!$J939),'Publication Directory'!$J293)=1,'Publication Directory'!J293,""))</f>
        <v>36607619</v>
      </c>
      <c r="B468" s="186">
        <f>IF('Publication Directory'!K293="","",IF(COUNTIF(('Publication Directory'!$J293:'Publication Directory'!$J939),'Publication Directory'!$J293)=1,'Publication Directory'!K293,""))</f>
        <v>2023</v>
      </c>
      <c r="D468">
        <v>36607619</v>
      </c>
      <c r="E468">
        <v>2023</v>
      </c>
    </row>
    <row r="469" spans="1:5">
      <c r="A469" s="186">
        <f>IF('Publication Directory'!J294="","",IF(COUNTIF(('Publication Directory'!$J294:'Publication Directory'!$J940),'Publication Directory'!$J294)=1,'Publication Directory'!J294,""))</f>
        <v>36646238</v>
      </c>
      <c r="B469" s="186">
        <f>IF('Publication Directory'!K294="","",IF(COUNTIF(('Publication Directory'!$J294:'Publication Directory'!$J940),'Publication Directory'!$J294)=1,'Publication Directory'!K294,""))</f>
        <v>2023</v>
      </c>
      <c r="D469">
        <v>36646238</v>
      </c>
      <c r="E469">
        <v>2023</v>
      </c>
    </row>
    <row r="470" spans="1:5">
      <c r="A470" s="186">
        <f>IF('Publication Directory'!J295="","",IF(COUNTIF(('Publication Directory'!$J295:'Publication Directory'!$J941),'Publication Directory'!$J295)=1,'Publication Directory'!J295,""))</f>
        <v>36948373</v>
      </c>
      <c r="B470" s="186">
        <f>IF('Publication Directory'!K295="","",IF(COUNTIF(('Publication Directory'!$J295:'Publication Directory'!$J941),'Publication Directory'!$J295)=1,'Publication Directory'!K295,""))</f>
        <v>2023</v>
      </c>
      <c r="D470">
        <v>36948373</v>
      </c>
      <c r="E470">
        <v>2023</v>
      </c>
    </row>
    <row r="471" spans="1:5">
      <c r="A471" s="186">
        <f>IF('Publication Directory'!J296="","",IF(COUNTIF(('Publication Directory'!$J296:'Publication Directory'!$J942),'Publication Directory'!$J296)=1,'Publication Directory'!J296,""))</f>
        <v>37715554</v>
      </c>
      <c r="B471" s="186">
        <f>IF('Publication Directory'!K296="","",IF(COUNTIF(('Publication Directory'!$J296:'Publication Directory'!$J942),'Publication Directory'!$J296)=1,'Publication Directory'!K296,""))</f>
        <v>2023</v>
      </c>
      <c r="D471">
        <v>37715554</v>
      </c>
      <c r="E471">
        <v>2023</v>
      </c>
    </row>
    <row r="472" spans="1:5">
      <c r="A472" s="186">
        <f>IF('Publication Directory'!J363="","",IF(COUNTIF(('Publication Directory'!$J363:'Publication Directory'!$J1009),'Publication Directory'!$J363)=1,'Publication Directory'!J363,""))</f>
        <v>37504961</v>
      </c>
      <c r="B472" s="186">
        <f>IF('Publication Directory'!K363="","",IF(COUNTIF(('Publication Directory'!$J363:'Publication Directory'!$J1009),'Publication Directory'!$J363)=1,'Publication Directory'!K363,""))</f>
        <v>2023</v>
      </c>
      <c r="D472">
        <v>37504961</v>
      </c>
      <c r="E472">
        <v>2023</v>
      </c>
    </row>
    <row r="473" spans="1:5">
      <c r="A473" s="186">
        <f>IF('Publication Directory'!J382="","",IF(COUNTIF(('Publication Directory'!$J382:'Publication Directory'!$J1028),'Publication Directory'!$J382)=1,'Publication Directory'!J382,""))</f>
        <v>37459066</v>
      </c>
      <c r="B473" s="186">
        <f>IF('Publication Directory'!K382="","",IF(COUNTIF(('Publication Directory'!$J382:'Publication Directory'!$J1028),'Publication Directory'!$J382)=1,'Publication Directory'!K382,""))</f>
        <v>2023</v>
      </c>
      <c r="D473">
        <v>37459066</v>
      </c>
      <c r="E473">
        <v>2023</v>
      </c>
    </row>
    <row r="474" spans="1:5">
      <c r="A474" s="186">
        <f>IF('Publication Directory'!J387="","",IF(COUNTIF(('Publication Directory'!$J387:'Publication Directory'!$J1033),'Publication Directory'!$J387)=1,'Publication Directory'!J387,""))</f>
        <v>36372235</v>
      </c>
      <c r="B474" s="186">
        <f>IF('Publication Directory'!K387="","",IF(COUNTIF(('Publication Directory'!$J387:'Publication Directory'!$J1033),'Publication Directory'!$J387)=1,'Publication Directory'!K387,""))</f>
        <v>2023</v>
      </c>
      <c r="D474">
        <v>36372235</v>
      </c>
      <c r="E474">
        <v>2023</v>
      </c>
    </row>
    <row r="475" spans="1:5">
      <c r="A475" s="186">
        <f>IF('Publication Directory'!J402="","",IF(COUNTIF(('Publication Directory'!$J402:'Publication Directory'!$J1048),'Publication Directory'!$J402)=1,'Publication Directory'!J402,""))</f>
        <v>37080590</v>
      </c>
      <c r="B475" s="186">
        <f>IF('Publication Directory'!K402="","",IF(COUNTIF(('Publication Directory'!$J402:'Publication Directory'!$J1048),'Publication Directory'!$J402)=1,'Publication Directory'!K402,""))</f>
        <v>2023</v>
      </c>
      <c r="D475">
        <v>37080590</v>
      </c>
      <c r="E475">
        <v>2023</v>
      </c>
    </row>
    <row r="476" spans="1:5">
      <c r="A476" s="186">
        <f>IF('Publication Directory'!J426="","",IF(COUNTIF(('Publication Directory'!$J426:'Publication Directory'!$J1072),'Publication Directory'!$J426)=1,'Publication Directory'!J426,""))</f>
        <v>37763275</v>
      </c>
      <c r="B476" s="186">
        <f>IF('Publication Directory'!K426="","",IF(COUNTIF(('Publication Directory'!$J426:'Publication Directory'!$J1072),'Publication Directory'!$J426)=1,'Publication Directory'!K426,""))</f>
        <v>2023</v>
      </c>
      <c r="D476">
        <v>37763275</v>
      </c>
      <c r="E476">
        <v>2023</v>
      </c>
    </row>
    <row r="477" spans="1:5">
      <c r="A477" s="186">
        <f>IF('Publication Directory'!J429="","",IF(COUNTIF(('Publication Directory'!$J429:'Publication Directory'!$J1075),'Publication Directory'!$J429)=1,'Publication Directory'!J429,""))</f>
        <v>37568834</v>
      </c>
      <c r="B477" s="186">
        <f>IF('Publication Directory'!K429="","",IF(COUNTIF(('Publication Directory'!$J429:'Publication Directory'!$J1075),'Publication Directory'!$J429)=1,'Publication Directory'!K429,""))</f>
        <v>2023</v>
      </c>
      <c r="D477">
        <v>37568834</v>
      </c>
      <c r="E477">
        <v>2023</v>
      </c>
    </row>
    <row r="478" spans="1:5">
      <c r="A478" s="186">
        <f>IF('Publication Directory'!J453="","",IF(COUNTIF(('Publication Directory'!$J453:'Publication Directory'!$J1099),'Publication Directory'!$J453)=1,'Publication Directory'!J453,""))</f>
        <v>36966816</v>
      </c>
      <c r="B478" s="186">
        <f>IF('Publication Directory'!K453="","",IF(COUNTIF(('Publication Directory'!$J453:'Publication Directory'!$J1099),'Publication Directory'!$J453)=1,'Publication Directory'!K453,""))</f>
        <v>2023</v>
      </c>
      <c r="D478">
        <v>36966816</v>
      </c>
      <c r="E478">
        <v>2023</v>
      </c>
    </row>
    <row r="479" spans="1:5">
      <c r="A479" s="186">
        <f>IF('Publication Directory'!J467="","",IF(COUNTIF(('Publication Directory'!$J467:'Publication Directory'!$J1113),'Publication Directory'!$J467)=1,'Publication Directory'!J467,""))</f>
        <v>36856552</v>
      </c>
      <c r="B479" s="186">
        <f>IF('Publication Directory'!K467="","",IF(COUNTIF(('Publication Directory'!$J467:'Publication Directory'!$J1113),'Publication Directory'!$J467)=1,'Publication Directory'!K467,""))</f>
        <v>2023</v>
      </c>
      <c r="D479">
        <v>36856552</v>
      </c>
      <c r="E479">
        <v>2023</v>
      </c>
    </row>
    <row r="480" spans="1:5">
      <c r="A480" s="186">
        <f>IF('Publication Directory'!J478="","",IF(COUNTIF(('Publication Directory'!$J478:'Publication Directory'!$J1124),'Publication Directory'!$J478)=1,'Publication Directory'!J478,""))</f>
        <v>34687615</v>
      </c>
      <c r="B480" s="186">
        <f>IF('Publication Directory'!K478="","",IF(COUNTIF(('Publication Directory'!$J478:'Publication Directory'!$J1124),'Publication Directory'!$J478)=1,'Publication Directory'!K478,""))</f>
        <v>2023</v>
      </c>
      <c r="D480">
        <v>34687615</v>
      </c>
      <c r="E480">
        <v>2023</v>
      </c>
    </row>
    <row r="481" spans="1:5">
      <c r="A481" s="186">
        <f>IF('Publication Directory'!J479="","",IF(COUNTIF(('Publication Directory'!$J479:'Publication Directory'!$J1125),'Publication Directory'!$J479)=1,'Publication Directory'!J479,""))</f>
        <v>37028446</v>
      </c>
      <c r="B481" s="186">
        <f>IF('Publication Directory'!K479="","",IF(COUNTIF(('Publication Directory'!$J479:'Publication Directory'!$J1125),'Publication Directory'!$J479)=1,'Publication Directory'!K479,""))</f>
        <v>2023</v>
      </c>
      <c r="D481">
        <v>37028446</v>
      </c>
      <c r="E481">
        <v>2023</v>
      </c>
    </row>
    <row r="482" spans="1:5">
      <c r="A482" s="186">
        <f>IF('Publication Directory'!J490="","",IF(COUNTIF(('Publication Directory'!$J490:'Publication Directory'!$J1136),'Publication Directory'!$J490)=1,'Publication Directory'!J490,""))</f>
        <v>37097228</v>
      </c>
      <c r="B482" s="186">
        <f>IF('Publication Directory'!K490="","",IF(COUNTIF(('Publication Directory'!$J490:'Publication Directory'!$J1136),'Publication Directory'!$J490)=1,'Publication Directory'!K490,""))</f>
        <v>2023</v>
      </c>
      <c r="D482">
        <v>37097228</v>
      </c>
      <c r="E482">
        <v>2023</v>
      </c>
    </row>
    <row r="483" spans="1:5">
      <c r="A483" s="186">
        <f>IF('Publication Directory'!J499="","",IF(COUNTIF(('Publication Directory'!$J499:'Publication Directory'!$J1145),'Publication Directory'!$J499)=1,'Publication Directory'!J499,""))</f>
        <v>36539029</v>
      </c>
      <c r="B483" s="186">
        <f>IF('Publication Directory'!K499="","",IF(COUNTIF(('Publication Directory'!$J499:'Publication Directory'!$J1145),'Publication Directory'!$J499)=1,'Publication Directory'!K499,""))</f>
        <v>2023</v>
      </c>
      <c r="D483">
        <v>36539029</v>
      </c>
      <c r="E483">
        <v>2023</v>
      </c>
    </row>
    <row r="484" spans="1:5">
      <c r="A484" s="186">
        <f>IF('Publication Directory'!J510="","",IF(COUNTIF(('Publication Directory'!$J510:'Publication Directory'!$J1156),'Publication Directory'!$J510)=1,'Publication Directory'!J510,""))</f>
        <v>36588240</v>
      </c>
      <c r="B484" s="186">
        <f>IF('Publication Directory'!K510="","",IF(COUNTIF(('Publication Directory'!$J510:'Publication Directory'!$J1156),'Publication Directory'!$J510)=1,'Publication Directory'!K510,""))</f>
        <v>2023</v>
      </c>
      <c r="D484">
        <v>36588240</v>
      </c>
      <c r="E484">
        <v>2023</v>
      </c>
    </row>
    <row r="485" spans="1:5">
      <c r="A485" s="186">
        <f>IF('Publication Directory'!J525="","",IF(COUNTIF(('Publication Directory'!$J525:'Publication Directory'!$J1171),'Publication Directory'!$J525)=1,'Publication Directory'!J525,""))</f>
        <v>36698659</v>
      </c>
      <c r="B485" s="186">
        <f>IF('Publication Directory'!K525="","",IF(COUNTIF(('Publication Directory'!$J525:'Publication Directory'!$J1171),'Publication Directory'!$J525)=1,'Publication Directory'!K525,""))</f>
        <v>2023</v>
      </c>
      <c r="D485">
        <v>36698659</v>
      </c>
      <c r="E485">
        <v>2023</v>
      </c>
    </row>
    <row r="486" spans="1:5">
      <c r="A486" s="186">
        <f>IF('Publication Directory'!J526="","",IF(COUNTIF(('Publication Directory'!$J526:'Publication Directory'!$J1172),'Publication Directory'!$J526)=1,'Publication Directory'!J526,""))</f>
        <v>37510157</v>
      </c>
      <c r="B486" s="186">
        <f>IF('Publication Directory'!K526="","",IF(COUNTIF(('Publication Directory'!$J526:'Publication Directory'!$J1172),'Publication Directory'!$J526)=1,'Publication Directory'!K526,""))</f>
        <v>2023</v>
      </c>
      <c r="D486">
        <v>37510157</v>
      </c>
      <c r="E486">
        <v>2023</v>
      </c>
    </row>
    <row r="487" spans="1:5">
      <c r="A487" s="186">
        <f>IF('Publication Directory'!J527="","",IF(COUNTIF(('Publication Directory'!$J527:'Publication Directory'!$J1173),'Publication Directory'!$J527)=1,'Publication Directory'!J527,""))</f>
        <v>37778667</v>
      </c>
      <c r="B487" s="186">
        <f>IF('Publication Directory'!K527="","",IF(COUNTIF(('Publication Directory'!$J527:'Publication Directory'!$J1173),'Publication Directory'!$J527)=1,'Publication Directory'!K527,""))</f>
        <v>2023</v>
      </c>
      <c r="D487">
        <v>37778667</v>
      </c>
      <c r="E487">
        <v>2023</v>
      </c>
    </row>
    <row r="488" spans="1:5">
      <c r="A488" s="186">
        <f>IF('Publication Directory'!J545="","",IF(COUNTIF(('Publication Directory'!$J545:'Publication Directory'!$J1191),'Publication Directory'!$J545)=1,'Publication Directory'!J545,""))</f>
        <v>36832078</v>
      </c>
      <c r="B488" s="186">
        <f>IF('Publication Directory'!K545="","",IF(COUNTIF(('Publication Directory'!$J545:'Publication Directory'!$J1191),'Publication Directory'!$J545)=1,'Publication Directory'!K545,""))</f>
        <v>2023</v>
      </c>
      <c r="D488">
        <v>36832078</v>
      </c>
      <c r="E488">
        <v>2023</v>
      </c>
    </row>
    <row r="489" spans="1:5">
      <c r="A489" s="186">
        <f>IF('Publication Directory'!J555="","",IF(COUNTIF(('Publication Directory'!$J555:'Publication Directory'!$J1201),'Publication Directory'!$J555)=1,'Publication Directory'!J555,""))</f>
        <v>36972471</v>
      </c>
      <c r="B489" s="186">
        <f>IF('Publication Directory'!K555="","",IF(COUNTIF(('Publication Directory'!$J555:'Publication Directory'!$J1201),'Publication Directory'!$J555)=1,'Publication Directory'!K555,""))</f>
        <v>2023</v>
      </c>
      <c r="D489">
        <v>36972471</v>
      </c>
      <c r="E489">
        <v>2023</v>
      </c>
    </row>
    <row r="490" spans="1:5">
      <c r="A490" s="186">
        <f>IF('Publication Directory'!J580="","",IF(COUNTIF(('Publication Directory'!$J580:'Publication Directory'!$J1226),'Publication Directory'!$J580)=1,'Publication Directory'!J580,""))</f>
        <v>36481892</v>
      </c>
      <c r="B490" s="186">
        <f>IF('Publication Directory'!K580="","",IF(COUNTIF(('Publication Directory'!$J580:'Publication Directory'!$J1226),'Publication Directory'!$J580)=1,'Publication Directory'!K580,""))</f>
        <v>2023</v>
      </c>
      <c r="C490" t="s">
        <v>2924</v>
      </c>
      <c r="D490">
        <v>36481892</v>
      </c>
      <c r="E490">
        <v>2023</v>
      </c>
    </row>
    <row r="491" spans="1:5">
      <c r="A491" s="186" t="str">
        <f>IF('Publication Directory'!J11="","",IF(COUNTIF(('Publication Directory'!$J11:'Publication Directory'!$J657),'Publication Directory'!$J11)=1,'Publication Directory'!J11,""))</f>
        <v/>
      </c>
      <c r="B491" s="186" t="str">
        <f>IF('Publication Directory'!K11="","",IF(COUNTIF(('Publication Directory'!$J11:'Publication Directory'!$J657),'Publication Directory'!$J11)=1,'Publication Directory'!K11,""))</f>
        <v/>
      </c>
    </row>
    <row r="492" spans="1:5">
      <c r="A492" s="186" t="str">
        <f>IF('Publication Directory'!J12="","",IF(COUNTIF(('Publication Directory'!$J12:'Publication Directory'!$J658),'Publication Directory'!$J12)=1,'Publication Directory'!J12,""))</f>
        <v/>
      </c>
      <c r="B492" s="186" t="str">
        <f>IF('Publication Directory'!K12="","",IF(COUNTIF(('Publication Directory'!$J12:'Publication Directory'!$J658),'Publication Directory'!$J12)=1,'Publication Directory'!K12,""))</f>
        <v/>
      </c>
    </row>
    <row r="493" spans="1:5">
      <c r="A493" s="186" t="str">
        <f>IF('Publication Directory'!J34="","",IF(COUNTIF(('Publication Directory'!$J34:'Publication Directory'!$J680),'Publication Directory'!$J34)=1,'Publication Directory'!J34,""))</f>
        <v/>
      </c>
      <c r="B493" s="186" t="str">
        <f>IF('Publication Directory'!K34="","",IF(COUNTIF(('Publication Directory'!$J34:'Publication Directory'!$J680),'Publication Directory'!$J34)=1,'Publication Directory'!K34,""))</f>
        <v/>
      </c>
    </row>
    <row r="494" spans="1:5">
      <c r="A494" s="186" t="str">
        <f>IF('Publication Directory'!J35="","",IF(COUNTIF(('Publication Directory'!$J35:'Publication Directory'!$J681),'Publication Directory'!$J35)=1,'Publication Directory'!J35,""))</f>
        <v/>
      </c>
      <c r="B494" s="186" t="str">
        <f>IF('Publication Directory'!K35="","",IF(COUNTIF(('Publication Directory'!$J35:'Publication Directory'!$J681),'Publication Directory'!$J35)=1,'Publication Directory'!K35,""))</f>
        <v/>
      </c>
    </row>
    <row r="495" spans="1:5">
      <c r="A495" s="186" t="str">
        <f>IF('Publication Directory'!J38="","",IF(COUNTIF(('Publication Directory'!$J38:'Publication Directory'!$J684),'Publication Directory'!$J38)=1,'Publication Directory'!J38,""))</f>
        <v/>
      </c>
      <c r="B495" s="186" t="str">
        <f>IF('Publication Directory'!K38="","",IF(COUNTIF(('Publication Directory'!$J38:'Publication Directory'!$J684),'Publication Directory'!$J38)=1,'Publication Directory'!K38,""))</f>
        <v/>
      </c>
    </row>
    <row r="496" spans="1:5">
      <c r="A496" s="186" t="str">
        <f>IF('Publication Directory'!J39="","",IF(COUNTIF(('Publication Directory'!$J39:'Publication Directory'!$J685),'Publication Directory'!$J39)=1,'Publication Directory'!J39,""))</f>
        <v/>
      </c>
      <c r="B496" s="186" t="str">
        <f>IF('Publication Directory'!K39="","",IF(COUNTIF(('Publication Directory'!$J39:'Publication Directory'!$J685),'Publication Directory'!$J39)=1,'Publication Directory'!K39,""))</f>
        <v/>
      </c>
    </row>
    <row r="497" spans="1:2">
      <c r="A497" s="186" t="str">
        <f>IF('Publication Directory'!J40="","",IF(COUNTIF(('Publication Directory'!$J40:'Publication Directory'!$J686),'Publication Directory'!$J40)=1,'Publication Directory'!J40,""))</f>
        <v/>
      </c>
      <c r="B497" s="186" t="str">
        <f>IF('Publication Directory'!K40="","",IF(COUNTIF(('Publication Directory'!$J40:'Publication Directory'!$J686),'Publication Directory'!$J40)=1,'Publication Directory'!K40,""))</f>
        <v/>
      </c>
    </row>
    <row r="498" spans="1:2">
      <c r="A498" s="186" t="str">
        <f>IF('Publication Directory'!J41="","",IF(COUNTIF(('Publication Directory'!$J41:'Publication Directory'!$J687),'Publication Directory'!$J41)=1,'Publication Directory'!J41,""))</f>
        <v/>
      </c>
      <c r="B498" s="186" t="str">
        <f>IF('Publication Directory'!K41="","",IF(COUNTIF(('Publication Directory'!$J41:'Publication Directory'!$J687),'Publication Directory'!$J41)=1,'Publication Directory'!K41,""))</f>
        <v/>
      </c>
    </row>
    <row r="499" spans="1:2">
      <c r="A499" s="186" t="str">
        <f>IF('Publication Directory'!J42="","",IF(COUNTIF(('Publication Directory'!$J42:'Publication Directory'!$J688),'Publication Directory'!$J42)=1,'Publication Directory'!J42,""))</f>
        <v/>
      </c>
      <c r="B499" s="186" t="str">
        <f>IF('Publication Directory'!K42="","",IF(COUNTIF(('Publication Directory'!$J42:'Publication Directory'!$J688),'Publication Directory'!$J42)=1,'Publication Directory'!K42,""))</f>
        <v/>
      </c>
    </row>
    <row r="500" spans="1:2">
      <c r="A500" s="186" t="str">
        <f>IF('Publication Directory'!J43="","",IF(COUNTIF(('Publication Directory'!$J43:'Publication Directory'!$J689),'Publication Directory'!$J43)=1,'Publication Directory'!J43,""))</f>
        <v/>
      </c>
      <c r="B500" s="186" t="str">
        <f>IF('Publication Directory'!K43="","",IF(COUNTIF(('Publication Directory'!$J43:'Publication Directory'!$J689),'Publication Directory'!$J43)=1,'Publication Directory'!K43,""))</f>
        <v/>
      </c>
    </row>
    <row r="501" spans="1:2">
      <c r="A501" s="186" t="str">
        <f>IF('Publication Directory'!J46="","",IF(COUNTIF(('Publication Directory'!$J46:'Publication Directory'!$J692),'Publication Directory'!$J46)=1,'Publication Directory'!J46,""))</f>
        <v/>
      </c>
      <c r="B501" s="186" t="str">
        <f>IF('Publication Directory'!K46="","",IF(COUNTIF(('Publication Directory'!$J46:'Publication Directory'!$J692),'Publication Directory'!$J46)=1,'Publication Directory'!K46,""))</f>
        <v/>
      </c>
    </row>
    <row r="502" spans="1:2">
      <c r="A502" s="186" t="str">
        <f>IF('Publication Directory'!J47="","",IF(COUNTIF(('Publication Directory'!$J47:'Publication Directory'!$J693),'Publication Directory'!$J47)=1,'Publication Directory'!J47,""))</f>
        <v/>
      </c>
      <c r="B502" s="186" t="str">
        <f>IF('Publication Directory'!K47="","",IF(COUNTIF(('Publication Directory'!$J47:'Publication Directory'!$J693),'Publication Directory'!$J47)=1,'Publication Directory'!K47,""))</f>
        <v/>
      </c>
    </row>
    <row r="503" spans="1:2">
      <c r="A503" s="186" t="str">
        <f>IF('Publication Directory'!J48="","",IF(COUNTIF(('Publication Directory'!$J48:'Publication Directory'!$J694),'Publication Directory'!$J48)=1,'Publication Directory'!J48,""))</f>
        <v/>
      </c>
      <c r="B503" s="186" t="str">
        <f>IF('Publication Directory'!K48="","",IF(COUNTIF(('Publication Directory'!$J48:'Publication Directory'!$J694),'Publication Directory'!$J48)=1,'Publication Directory'!K48,""))</f>
        <v/>
      </c>
    </row>
    <row r="504" spans="1:2">
      <c r="A504" s="186" t="str">
        <f>IF('Publication Directory'!J50="","",IF(COUNTIF(('Publication Directory'!$J50:'Publication Directory'!$J696),'Publication Directory'!$J50)=1,'Publication Directory'!J50,""))</f>
        <v/>
      </c>
      <c r="B504" s="186" t="str">
        <f>IF('Publication Directory'!K50="","",IF(COUNTIF(('Publication Directory'!$J50:'Publication Directory'!$J696),'Publication Directory'!$J50)=1,'Publication Directory'!K50,""))</f>
        <v/>
      </c>
    </row>
    <row r="505" spans="1:2">
      <c r="A505" s="186" t="str">
        <f>IF('Publication Directory'!J59="","",IF(COUNTIF(('Publication Directory'!$J59:'Publication Directory'!$J705),'Publication Directory'!$J59)=1,'Publication Directory'!J59,""))</f>
        <v/>
      </c>
      <c r="B505" s="186" t="str">
        <f>IF('Publication Directory'!K59="","",IF(COUNTIF(('Publication Directory'!$J59:'Publication Directory'!$J705),'Publication Directory'!$J59)=1,'Publication Directory'!K59,""))</f>
        <v/>
      </c>
    </row>
    <row r="506" spans="1:2">
      <c r="A506" s="186" t="str">
        <f>IF('Publication Directory'!J60="","",IF(COUNTIF(('Publication Directory'!$J60:'Publication Directory'!$J706),'Publication Directory'!$J60)=1,'Publication Directory'!J60,""))</f>
        <v/>
      </c>
      <c r="B506" s="186" t="str">
        <f>IF('Publication Directory'!K60="","",IF(COUNTIF(('Publication Directory'!$J60:'Publication Directory'!$J706),'Publication Directory'!$J60)=1,'Publication Directory'!K60,""))</f>
        <v/>
      </c>
    </row>
    <row r="507" spans="1:2">
      <c r="A507" s="186" t="str">
        <f>IF('Publication Directory'!J61="","",IF(COUNTIF(('Publication Directory'!$J61:'Publication Directory'!$J707),'Publication Directory'!$J61)=1,'Publication Directory'!J61,""))</f>
        <v/>
      </c>
      <c r="B507" s="186" t="str">
        <f>IF('Publication Directory'!K61="","",IF(COUNTIF(('Publication Directory'!$J61:'Publication Directory'!$J707),'Publication Directory'!$J61)=1,'Publication Directory'!K61,""))</f>
        <v/>
      </c>
    </row>
    <row r="508" spans="1:2">
      <c r="A508" s="186" t="str">
        <f>IF('Publication Directory'!J67="","",IF(COUNTIF(('Publication Directory'!$J67:'Publication Directory'!$J713),'Publication Directory'!$J67)=1,'Publication Directory'!J67,""))</f>
        <v/>
      </c>
      <c r="B508" s="186" t="str">
        <f>IF('Publication Directory'!K67="","",IF(COUNTIF(('Publication Directory'!$J67:'Publication Directory'!$J713),'Publication Directory'!$J67)=1,'Publication Directory'!K67,""))</f>
        <v/>
      </c>
    </row>
    <row r="509" spans="1:2">
      <c r="A509" s="186" t="str">
        <f>IF('Publication Directory'!J106="","",IF(COUNTIF(('Publication Directory'!$J106:'Publication Directory'!$J752),'Publication Directory'!$J106)=1,'Publication Directory'!J106,""))</f>
        <v/>
      </c>
      <c r="B509" s="186" t="str">
        <f>IF('Publication Directory'!K106="","",IF(COUNTIF(('Publication Directory'!$J106:'Publication Directory'!$J752),'Publication Directory'!$J106)=1,'Publication Directory'!K106,""))</f>
        <v/>
      </c>
    </row>
    <row r="510" spans="1:2">
      <c r="A510" s="186" t="str">
        <f>IF('Publication Directory'!J113="","",IF(COUNTIF(('Publication Directory'!$J113:'Publication Directory'!$J759),'Publication Directory'!$J113)=1,'Publication Directory'!J113,""))</f>
        <v/>
      </c>
      <c r="B510" s="186" t="str">
        <f>IF('Publication Directory'!K113="","",IF(COUNTIF(('Publication Directory'!$J113:'Publication Directory'!$J759),'Publication Directory'!$J113)=1,'Publication Directory'!K113,""))</f>
        <v/>
      </c>
    </row>
    <row r="511" spans="1:2">
      <c r="A511" s="186" t="str">
        <f>IF('Publication Directory'!J119="","",IF(COUNTIF(('Publication Directory'!$J119:'Publication Directory'!$J765),'Publication Directory'!$J119)=1,'Publication Directory'!J119,""))</f>
        <v/>
      </c>
      <c r="B511" s="186" t="str">
        <f>IF('Publication Directory'!K119="","",IF(COUNTIF(('Publication Directory'!$J119:'Publication Directory'!$J765),'Publication Directory'!$J119)=1,'Publication Directory'!K119,""))</f>
        <v/>
      </c>
    </row>
    <row r="512" spans="1:2">
      <c r="A512" s="186" t="str">
        <f>IF('Publication Directory'!J123="","",IF(COUNTIF(('Publication Directory'!$J123:'Publication Directory'!$J769),'Publication Directory'!$J123)=1,'Publication Directory'!J123,""))</f>
        <v/>
      </c>
      <c r="B512" s="186" t="str">
        <f>IF('Publication Directory'!K123="","",IF(COUNTIF(('Publication Directory'!$J123:'Publication Directory'!$J769),'Publication Directory'!$J123)=1,'Publication Directory'!K123,""))</f>
        <v/>
      </c>
    </row>
    <row r="513" spans="1:2">
      <c r="A513" s="186" t="str">
        <f>IF('Publication Directory'!J126="","",IF(COUNTIF(('Publication Directory'!$J126:'Publication Directory'!$J772),'Publication Directory'!$J126)=1,'Publication Directory'!J126,""))</f>
        <v/>
      </c>
      <c r="B513" s="186" t="str">
        <f>IF('Publication Directory'!K126="","",IF(COUNTIF(('Publication Directory'!$J126:'Publication Directory'!$J772),'Publication Directory'!$J126)=1,'Publication Directory'!K126,""))</f>
        <v/>
      </c>
    </row>
    <row r="514" spans="1:2">
      <c r="A514" s="186" t="str">
        <f>IF('Publication Directory'!J127="","",IF(COUNTIF(('Publication Directory'!$J127:'Publication Directory'!$J773),'Publication Directory'!$J127)=1,'Publication Directory'!J127,""))</f>
        <v/>
      </c>
      <c r="B514" s="186" t="str">
        <f>IF('Publication Directory'!K127="","",IF(COUNTIF(('Publication Directory'!$J127:'Publication Directory'!$J773),'Publication Directory'!$J127)=1,'Publication Directory'!K127,""))</f>
        <v/>
      </c>
    </row>
    <row r="515" spans="1:2">
      <c r="A515" s="186" t="str">
        <f>IF('Publication Directory'!J132="","",IF(COUNTIF(('Publication Directory'!$J132:'Publication Directory'!$J778),'Publication Directory'!$J132)=1,'Publication Directory'!J132,""))</f>
        <v/>
      </c>
      <c r="B515" s="186" t="str">
        <f>IF('Publication Directory'!K132="","",IF(COUNTIF(('Publication Directory'!$J132:'Publication Directory'!$J778),'Publication Directory'!$J132)=1,'Publication Directory'!K132,""))</f>
        <v/>
      </c>
    </row>
    <row r="516" spans="1:2">
      <c r="A516" s="186" t="str">
        <f>IF('Publication Directory'!J141="","",IF(COUNTIF(('Publication Directory'!$J141:'Publication Directory'!$J787),'Publication Directory'!$J141)=1,'Publication Directory'!J141,""))</f>
        <v/>
      </c>
      <c r="B516" s="186" t="str">
        <f>IF('Publication Directory'!K141="","",IF(COUNTIF(('Publication Directory'!$J141:'Publication Directory'!$J787),'Publication Directory'!$J141)=1,'Publication Directory'!K141,""))</f>
        <v/>
      </c>
    </row>
    <row r="517" spans="1:2">
      <c r="A517" s="186" t="str">
        <f>IF('Publication Directory'!J151="","",IF(COUNTIF(('Publication Directory'!$J151:'Publication Directory'!$J797),'Publication Directory'!$J151)=1,'Publication Directory'!J151,""))</f>
        <v/>
      </c>
      <c r="B517" s="186" t="str">
        <f>IF('Publication Directory'!K151="","",IF(COUNTIF(('Publication Directory'!$J151:'Publication Directory'!$J797),'Publication Directory'!$J151)=1,'Publication Directory'!K151,""))</f>
        <v/>
      </c>
    </row>
    <row r="518" spans="1:2">
      <c r="A518" s="186" t="str">
        <f>IF('Publication Directory'!J153="","",IF(COUNTIF(('Publication Directory'!$J153:'Publication Directory'!$J799),'Publication Directory'!$J153)=1,'Publication Directory'!J153,""))</f>
        <v/>
      </c>
      <c r="B518" s="186" t="str">
        <f>IF('Publication Directory'!K153="","",IF(COUNTIF(('Publication Directory'!$J153:'Publication Directory'!$J799),'Publication Directory'!$J153)=1,'Publication Directory'!K153,""))</f>
        <v/>
      </c>
    </row>
    <row r="519" spans="1:2">
      <c r="A519" s="186" t="str">
        <f>IF('Publication Directory'!J155="","",IF(COUNTIF(('Publication Directory'!$J155:'Publication Directory'!$J801),'Publication Directory'!$J155)=1,'Publication Directory'!J155,""))</f>
        <v/>
      </c>
      <c r="B519" s="186" t="str">
        <f>IF('Publication Directory'!K155="","",IF(COUNTIF(('Publication Directory'!$J155:'Publication Directory'!$J801),'Publication Directory'!$J155)=1,'Publication Directory'!K155,""))</f>
        <v/>
      </c>
    </row>
    <row r="520" spans="1:2">
      <c r="A520" s="186" t="str">
        <f>IF('Publication Directory'!J156="","",IF(COUNTIF(('Publication Directory'!$J156:'Publication Directory'!$J802),'Publication Directory'!$J156)=1,'Publication Directory'!J156,""))</f>
        <v/>
      </c>
      <c r="B520" s="186" t="str">
        <f>IF('Publication Directory'!K156="","",IF(COUNTIF(('Publication Directory'!$J156:'Publication Directory'!$J802),'Publication Directory'!$J156)=1,'Publication Directory'!K156,""))</f>
        <v/>
      </c>
    </row>
    <row r="521" spans="1:2">
      <c r="A521" s="186" t="str">
        <f>IF('Publication Directory'!J157="","",IF(COUNTIF(('Publication Directory'!$J157:'Publication Directory'!$J803),'Publication Directory'!$J157)=1,'Publication Directory'!J157,""))</f>
        <v/>
      </c>
      <c r="B521" s="186" t="str">
        <f>IF('Publication Directory'!K157="","",IF(COUNTIF(('Publication Directory'!$J157:'Publication Directory'!$J803),'Publication Directory'!$J157)=1,'Publication Directory'!K157,""))</f>
        <v/>
      </c>
    </row>
    <row r="522" spans="1:2">
      <c r="A522" s="186" t="str">
        <f>IF('Publication Directory'!J158="","",IF(COUNTIF(('Publication Directory'!$J158:'Publication Directory'!$J804),'Publication Directory'!$J158)=1,'Publication Directory'!J158,""))</f>
        <v/>
      </c>
      <c r="B522" s="186" t="str">
        <f>IF('Publication Directory'!K158="","",IF(COUNTIF(('Publication Directory'!$J158:'Publication Directory'!$J804),'Publication Directory'!$J158)=1,'Publication Directory'!K158,""))</f>
        <v/>
      </c>
    </row>
    <row r="523" spans="1:2">
      <c r="A523" s="186" t="str">
        <f>IF('Publication Directory'!J159="","",IF(COUNTIF(('Publication Directory'!$J159:'Publication Directory'!$J805),'Publication Directory'!$J159)=1,'Publication Directory'!J159,""))</f>
        <v/>
      </c>
      <c r="B523" s="186" t="str">
        <f>IF('Publication Directory'!K159="","",IF(COUNTIF(('Publication Directory'!$J159:'Publication Directory'!$J805),'Publication Directory'!$J159)=1,'Publication Directory'!K159,""))</f>
        <v/>
      </c>
    </row>
    <row r="524" spans="1:2">
      <c r="A524" s="186" t="str">
        <f>IF('Publication Directory'!J162="","",IF(COUNTIF(('Publication Directory'!$J162:'Publication Directory'!$J808),'Publication Directory'!$J162)=1,'Publication Directory'!J162,""))</f>
        <v/>
      </c>
      <c r="B524" s="186" t="str">
        <f>IF('Publication Directory'!K162="","",IF(COUNTIF(('Publication Directory'!$J162:'Publication Directory'!$J808),'Publication Directory'!$J162)=1,'Publication Directory'!K162,""))</f>
        <v/>
      </c>
    </row>
    <row r="525" spans="1:2">
      <c r="A525" s="186" t="str">
        <f>IF('Publication Directory'!J164="","",IF(COUNTIF(('Publication Directory'!$J164:'Publication Directory'!$J810),'Publication Directory'!$J164)=1,'Publication Directory'!J164,""))</f>
        <v/>
      </c>
      <c r="B525" s="186" t="str">
        <f>IF('Publication Directory'!K164="","",IF(COUNTIF(('Publication Directory'!$J164:'Publication Directory'!$J810),'Publication Directory'!$J164)=1,'Publication Directory'!K164,""))</f>
        <v/>
      </c>
    </row>
    <row r="526" spans="1:2">
      <c r="A526" s="186" t="str">
        <f>IF('Publication Directory'!J165="","",IF(COUNTIF(('Publication Directory'!$J165:'Publication Directory'!$J811),'Publication Directory'!$J165)=1,'Publication Directory'!J165,""))</f>
        <v/>
      </c>
      <c r="B526" s="186" t="str">
        <f>IF('Publication Directory'!K165="","",IF(COUNTIF(('Publication Directory'!$J165:'Publication Directory'!$J811),'Publication Directory'!$J165)=1,'Publication Directory'!K165,""))</f>
        <v/>
      </c>
    </row>
    <row r="527" spans="1:2">
      <c r="A527" s="186" t="str">
        <f>IF('Publication Directory'!J166="","",IF(COUNTIF(('Publication Directory'!$J166:'Publication Directory'!$J812),'Publication Directory'!$J166)=1,'Publication Directory'!J166,""))</f>
        <v/>
      </c>
      <c r="B527" s="186" t="str">
        <f>IF('Publication Directory'!K166="","",IF(COUNTIF(('Publication Directory'!$J166:'Publication Directory'!$J812),'Publication Directory'!$J166)=1,'Publication Directory'!K166,""))</f>
        <v/>
      </c>
    </row>
    <row r="528" spans="1:2">
      <c r="A528" s="186" t="str">
        <f>IF('Publication Directory'!J167="","",IF(COUNTIF(('Publication Directory'!$J167:'Publication Directory'!$J813),'Publication Directory'!$J167)=1,'Publication Directory'!J167,""))</f>
        <v/>
      </c>
      <c r="B528" s="186" t="str">
        <f>IF('Publication Directory'!K167="","",IF(COUNTIF(('Publication Directory'!$J167:'Publication Directory'!$J813),'Publication Directory'!$J167)=1,'Publication Directory'!K167,""))</f>
        <v/>
      </c>
    </row>
    <row r="529" spans="1:2">
      <c r="A529" s="186" t="str">
        <f>IF('Publication Directory'!J168="","",IF(COUNTIF(('Publication Directory'!$J168:'Publication Directory'!$J814),'Publication Directory'!$J168)=1,'Publication Directory'!J168,""))</f>
        <v/>
      </c>
      <c r="B529" s="186" t="str">
        <f>IF('Publication Directory'!K168="","",IF(COUNTIF(('Publication Directory'!$J168:'Publication Directory'!$J814),'Publication Directory'!$J168)=1,'Publication Directory'!K168,""))</f>
        <v/>
      </c>
    </row>
    <row r="530" spans="1:2">
      <c r="A530" s="186" t="str">
        <f>IF('Publication Directory'!J169="","",IF(COUNTIF(('Publication Directory'!$J169:'Publication Directory'!$J815),'Publication Directory'!$J169)=1,'Publication Directory'!J169,""))</f>
        <v/>
      </c>
      <c r="B530" s="186" t="str">
        <f>IF('Publication Directory'!K169="","",IF(COUNTIF(('Publication Directory'!$J169:'Publication Directory'!$J815),'Publication Directory'!$J169)=1,'Publication Directory'!K169,""))</f>
        <v/>
      </c>
    </row>
    <row r="531" spans="1:2">
      <c r="A531" s="186" t="str">
        <f>IF('Publication Directory'!J170="","",IF(COUNTIF(('Publication Directory'!$J170:'Publication Directory'!$J816),'Publication Directory'!$J170)=1,'Publication Directory'!J170,""))</f>
        <v/>
      </c>
      <c r="B531" s="186" t="str">
        <f>IF('Publication Directory'!K170="","",IF(COUNTIF(('Publication Directory'!$J170:'Publication Directory'!$J816),'Publication Directory'!$J170)=1,'Publication Directory'!K170,""))</f>
        <v/>
      </c>
    </row>
    <row r="532" spans="1:2">
      <c r="A532" s="186" t="str">
        <f>IF('Publication Directory'!J176="","",IF(COUNTIF(('Publication Directory'!$J176:'Publication Directory'!$J822),'Publication Directory'!$J176)=1,'Publication Directory'!J176,""))</f>
        <v/>
      </c>
      <c r="B532" s="186" t="str">
        <f>IF('Publication Directory'!K176="","",IF(COUNTIF(('Publication Directory'!$J176:'Publication Directory'!$J822),'Publication Directory'!$J176)=1,'Publication Directory'!K176,""))</f>
        <v/>
      </c>
    </row>
    <row r="533" spans="1:2">
      <c r="A533" s="186" t="str">
        <f>IF('Publication Directory'!J184="","",IF(COUNTIF(('Publication Directory'!$J184:'Publication Directory'!$J830),'Publication Directory'!$J184)=1,'Publication Directory'!J184,""))</f>
        <v/>
      </c>
      <c r="B533" s="186" t="str">
        <f>IF('Publication Directory'!K184="","",IF(COUNTIF(('Publication Directory'!$J184:'Publication Directory'!$J830),'Publication Directory'!$J184)=1,'Publication Directory'!K184,""))</f>
        <v/>
      </c>
    </row>
    <row r="534" spans="1:2">
      <c r="A534" s="186" t="str">
        <f>IF('Publication Directory'!J186="","",IF(COUNTIF(('Publication Directory'!$J186:'Publication Directory'!$J832),'Publication Directory'!$J186)=1,'Publication Directory'!J186,""))</f>
        <v/>
      </c>
      <c r="B534" s="186" t="str">
        <f>IF('Publication Directory'!K186="","",IF(COUNTIF(('Publication Directory'!$J186:'Publication Directory'!$J832),'Publication Directory'!$J186)=1,'Publication Directory'!K186,""))</f>
        <v/>
      </c>
    </row>
    <row r="535" spans="1:2">
      <c r="A535" s="186" t="str">
        <f>IF('Publication Directory'!J191="","",IF(COUNTIF(('Publication Directory'!$J191:'Publication Directory'!$J837),'Publication Directory'!$J191)=1,'Publication Directory'!J191,""))</f>
        <v/>
      </c>
      <c r="B535" s="186" t="str">
        <f>IF('Publication Directory'!K191="","",IF(COUNTIF(('Publication Directory'!$J191:'Publication Directory'!$J837),'Publication Directory'!$J191)=1,'Publication Directory'!K191,""))</f>
        <v/>
      </c>
    </row>
    <row r="536" spans="1:2">
      <c r="A536" s="186" t="str">
        <f>IF('Publication Directory'!J195="","",IF(COUNTIF(('Publication Directory'!$J195:'Publication Directory'!$J841),'Publication Directory'!$J195)=1,'Publication Directory'!J195,""))</f>
        <v/>
      </c>
      <c r="B536" s="186" t="str">
        <f>IF('Publication Directory'!K195="","",IF(COUNTIF(('Publication Directory'!$J195:'Publication Directory'!$J841),'Publication Directory'!$J195)=1,'Publication Directory'!K195,""))</f>
        <v/>
      </c>
    </row>
    <row r="537" spans="1:2">
      <c r="A537" s="186" t="str">
        <f>IF('Publication Directory'!J212="","",IF(COUNTIF(('Publication Directory'!$J212:'Publication Directory'!$J858),'Publication Directory'!$J212)=1,'Publication Directory'!J212,""))</f>
        <v/>
      </c>
      <c r="B537" s="186" t="str">
        <f>IF('Publication Directory'!K212="","",IF(COUNTIF(('Publication Directory'!$J212:'Publication Directory'!$J858),'Publication Directory'!$J212)=1,'Publication Directory'!K212,""))</f>
        <v/>
      </c>
    </row>
    <row r="538" spans="1:2">
      <c r="A538" s="186" t="str">
        <f>IF('Publication Directory'!J213="","",IF(COUNTIF(('Publication Directory'!$J213:'Publication Directory'!$J859),'Publication Directory'!$J213)=1,'Publication Directory'!J213,""))</f>
        <v/>
      </c>
      <c r="B538" s="186" t="str">
        <f>IF('Publication Directory'!K213="","",IF(COUNTIF(('Publication Directory'!$J213:'Publication Directory'!$J859),'Publication Directory'!$J213)=1,'Publication Directory'!K213,""))</f>
        <v/>
      </c>
    </row>
    <row r="539" spans="1:2">
      <c r="A539" s="186" t="str">
        <f>IF('Publication Directory'!J223="","",IF(COUNTIF(('Publication Directory'!$J223:'Publication Directory'!$J869),'Publication Directory'!$J223)=1,'Publication Directory'!J223,""))</f>
        <v/>
      </c>
      <c r="B539" s="186" t="str">
        <f>IF('Publication Directory'!K223="","",IF(COUNTIF(('Publication Directory'!$J223:'Publication Directory'!$J869),'Publication Directory'!$J223)=1,'Publication Directory'!K223,""))</f>
        <v/>
      </c>
    </row>
    <row r="540" spans="1:2">
      <c r="A540" s="186" t="str">
        <f>IF('Publication Directory'!J224="","",IF(COUNTIF(('Publication Directory'!$J224:'Publication Directory'!$J870),'Publication Directory'!$J224)=1,'Publication Directory'!J224,""))</f>
        <v/>
      </c>
      <c r="B540" s="186" t="str">
        <f>IF('Publication Directory'!K224="","",IF(COUNTIF(('Publication Directory'!$J224:'Publication Directory'!$J870),'Publication Directory'!$J224)=1,'Publication Directory'!K224,""))</f>
        <v/>
      </c>
    </row>
    <row r="541" spans="1:2">
      <c r="A541" s="186" t="str">
        <f>IF('Publication Directory'!J234="","",IF(COUNTIF(('Publication Directory'!$J234:'Publication Directory'!$J880),'Publication Directory'!$J234)=1,'Publication Directory'!J234,""))</f>
        <v/>
      </c>
      <c r="B541" s="186" t="str">
        <f>IF('Publication Directory'!K234="","",IF(COUNTIF(('Publication Directory'!$J234:'Publication Directory'!$J880),'Publication Directory'!$J234)=1,'Publication Directory'!K234,""))</f>
        <v/>
      </c>
    </row>
    <row r="542" spans="1:2">
      <c r="A542" s="186" t="str">
        <f>IF('Publication Directory'!J240="","",IF(COUNTIF(('Publication Directory'!$J240:'Publication Directory'!$J886),'Publication Directory'!$J240)=1,'Publication Directory'!J240,""))</f>
        <v/>
      </c>
      <c r="B542" s="186" t="str">
        <f>IF('Publication Directory'!K240="","",IF(COUNTIF(('Publication Directory'!$J240:'Publication Directory'!$J886),'Publication Directory'!$J240)=1,'Publication Directory'!K240,""))</f>
        <v/>
      </c>
    </row>
    <row r="543" spans="1:2">
      <c r="A543" s="186" t="str">
        <f>IF('Publication Directory'!J246="","",IF(COUNTIF(('Publication Directory'!$J246:'Publication Directory'!$J892),'Publication Directory'!$J246)=1,'Publication Directory'!J246,""))</f>
        <v/>
      </c>
      <c r="B543" s="186" t="str">
        <f>IF('Publication Directory'!K246="","",IF(COUNTIF(('Publication Directory'!$J246:'Publication Directory'!$J892),'Publication Directory'!$J246)=1,'Publication Directory'!K246,""))</f>
        <v/>
      </c>
    </row>
    <row r="544" spans="1:2">
      <c r="A544" s="186" t="str">
        <f>IF('Publication Directory'!J250="","",IF(COUNTIF(('Publication Directory'!$J250:'Publication Directory'!$J896),'Publication Directory'!$J250)=1,'Publication Directory'!J250,""))</f>
        <v/>
      </c>
      <c r="B544" s="186" t="str">
        <f>IF('Publication Directory'!K250="","",IF(COUNTIF(('Publication Directory'!$J250:'Publication Directory'!$J896),'Publication Directory'!$J250)=1,'Publication Directory'!K250,""))</f>
        <v/>
      </c>
    </row>
    <row r="545" spans="1:2">
      <c r="A545" s="186" t="str">
        <f>IF('Publication Directory'!J259="","",IF(COUNTIF(('Publication Directory'!$J259:'Publication Directory'!$J905),'Publication Directory'!$J259)=1,'Publication Directory'!J259,""))</f>
        <v/>
      </c>
      <c r="B545" s="186" t="str">
        <f>IF('Publication Directory'!K259="","",IF(COUNTIF(('Publication Directory'!$J259:'Publication Directory'!$J905),'Publication Directory'!$J259)=1,'Publication Directory'!K259,""))</f>
        <v/>
      </c>
    </row>
    <row r="546" spans="1:2">
      <c r="A546" s="186" t="str">
        <f>IF('Publication Directory'!J260="","",IF(COUNTIF(('Publication Directory'!$J260:'Publication Directory'!$J906),'Publication Directory'!$J260)=1,'Publication Directory'!J260,""))</f>
        <v/>
      </c>
      <c r="B546" s="186" t="str">
        <f>IF('Publication Directory'!K260="","",IF(COUNTIF(('Publication Directory'!$J260:'Publication Directory'!$J906),'Publication Directory'!$J260)=1,'Publication Directory'!K260,""))</f>
        <v/>
      </c>
    </row>
    <row r="547" spans="1:2">
      <c r="A547" s="186" t="str">
        <f>IF('Publication Directory'!J261="","",IF(COUNTIF(('Publication Directory'!$J261:'Publication Directory'!$J907),'Publication Directory'!$J261)=1,'Publication Directory'!J261,""))</f>
        <v/>
      </c>
      <c r="B547" s="186" t="str">
        <f>IF('Publication Directory'!K261="","",IF(COUNTIF(('Publication Directory'!$J261:'Publication Directory'!$J907),'Publication Directory'!$J261)=1,'Publication Directory'!K261,""))</f>
        <v/>
      </c>
    </row>
    <row r="548" spans="1:2">
      <c r="A548" s="186" t="str">
        <f>IF('Publication Directory'!J262="","",IF(COUNTIF(('Publication Directory'!$J262:'Publication Directory'!$J908),'Publication Directory'!$J262)=1,'Publication Directory'!J262,""))</f>
        <v/>
      </c>
      <c r="B548" s="186" t="str">
        <f>IF('Publication Directory'!K262="","",IF(COUNTIF(('Publication Directory'!$J262:'Publication Directory'!$J908),'Publication Directory'!$J262)=1,'Publication Directory'!K262,""))</f>
        <v/>
      </c>
    </row>
    <row r="549" spans="1:2">
      <c r="A549" s="186" t="str">
        <f>IF('Publication Directory'!J266="","",IF(COUNTIF(('Publication Directory'!$J266:'Publication Directory'!$J912),'Publication Directory'!$J266)=1,'Publication Directory'!J266,""))</f>
        <v/>
      </c>
      <c r="B549" s="186" t="str">
        <f>IF('Publication Directory'!K266="","",IF(COUNTIF(('Publication Directory'!$J266:'Publication Directory'!$J912),'Publication Directory'!$J266)=1,'Publication Directory'!K266,""))</f>
        <v/>
      </c>
    </row>
    <row r="550" spans="1:2">
      <c r="A550" s="186" t="str">
        <f>IF('Publication Directory'!J268="","",IF(COUNTIF(('Publication Directory'!$J268:'Publication Directory'!$J914),'Publication Directory'!$J268)=1,'Publication Directory'!J268,""))</f>
        <v/>
      </c>
      <c r="B550" s="186" t="str">
        <f>IF('Publication Directory'!K268="","",IF(COUNTIF(('Publication Directory'!$J268:'Publication Directory'!$J914),'Publication Directory'!$J268)=1,'Publication Directory'!K268,""))</f>
        <v/>
      </c>
    </row>
    <row r="551" spans="1:2">
      <c r="A551" s="186" t="str">
        <f>IF('Publication Directory'!J271="","",IF(COUNTIF(('Publication Directory'!$J271:'Publication Directory'!$J917),'Publication Directory'!$J271)=1,'Publication Directory'!J271,""))</f>
        <v/>
      </c>
      <c r="B551" s="186" t="str">
        <f>IF('Publication Directory'!K271="","",IF(COUNTIF(('Publication Directory'!$J271:'Publication Directory'!$J917),'Publication Directory'!$J271)=1,'Publication Directory'!K271,""))</f>
        <v/>
      </c>
    </row>
    <row r="552" spans="1:2">
      <c r="A552" s="186" t="str">
        <f>IF('Publication Directory'!J272="","",IF(COUNTIF(('Publication Directory'!$J272:'Publication Directory'!$J918),'Publication Directory'!$J272)=1,'Publication Directory'!J272,""))</f>
        <v/>
      </c>
      <c r="B552" s="186" t="str">
        <f>IF('Publication Directory'!K272="","",IF(COUNTIF(('Publication Directory'!$J272:'Publication Directory'!$J918),'Publication Directory'!$J272)=1,'Publication Directory'!K272,""))</f>
        <v/>
      </c>
    </row>
    <row r="553" spans="1:2">
      <c r="A553" s="186" t="str">
        <f>IF('Publication Directory'!J298="","",IF(COUNTIF(('Publication Directory'!$J298:'Publication Directory'!$J944),'Publication Directory'!$J298)=1,'Publication Directory'!J298,""))</f>
        <v/>
      </c>
      <c r="B553" s="186" t="str">
        <f>IF('Publication Directory'!K298="","",IF(COUNTIF(('Publication Directory'!$J298:'Publication Directory'!$J944),'Publication Directory'!$J298)=1,'Publication Directory'!K298,""))</f>
        <v/>
      </c>
    </row>
    <row r="554" spans="1:2">
      <c r="A554" s="186" t="str">
        <f>IF('Publication Directory'!J302="","",IF(COUNTIF(('Publication Directory'!$J302:'Publication Directory'!$J948),'Publication Directory'!$J302)=1,'Publication Directory'!J302,""))</f>
        <v/>
      </c>
      <c r="B554" s="186" t="str">
        <f>IF('Publication Directory'!K302="","",IF(COUNTIF(('Publication Directory'!$J302:'Publication Directory'!$J948),'Publication Directory'!$J302)=1,'Publication Directory'!K302,""))</f>
        <v/>
      </c>
    </row>
    <row r="555" spans="1:2">
      <c r="A555" s="186" t="str">
        <f>IF('Publication Directory'!J303="","",IF(COUNTIF(('Publication Directory'!$J303:'Publication Directory'!$J949),'Publication Directory'!$J303)=1,'Publication Directory'!J303,""))</f>
        <v/>
      </c>
      <c r="B555" s="186" t="str">
        <f>IF('Publication Directory'!K303="","",IF(COUNTIF(('Publication Directory'!$J303:'Publication Directory'!$J949),'Publication Directory'!$J303)=1,'Publication Directory'!K303,""))</f>
        <v/>
      </c>
    </row>
    <row r="556" spans="1:2">
      <c r="A556" s="186" t="str">
        <f>IF('Publication Directory'!J309="","",IF(COUNTIF(('Publication Directory'!$J309:'Publication Directory'!$J955),'Publication Directory'!$J309)=1,'Publication Directory'!J309,""))</f>
        <v/>
      </c>
      <c r="B556" s="186" t="str">
        <f>IF('Publication Directory'!K309="","",IF(COUNTIF(('Publication Directory'!$J309:'Publication Directory'!$J955),'Publication Directory'!$J309)=1,'Publication Directory'!K309,""))</f>
        <v/>
      </c>
    </row>
    <row r="557" spans="1:2">
      <c r="A557" s="186" t="str">
        <f>IF('Publication Directory'!J323="","",IF(COUNTIF(('Publication Directory'!$J323:'Publication Directory'!$J969),'Publication Directory'!$J323)=1,'Publication Directory'!J323,""))</f>
        <v/>
      </c>
      <c r="B557" s="186" t="str">
        <f>IF('Publication Directory'!K323="","",IF(COUNTIF(('Publication Directory'!$J323:'Publication Directory'!$J969),'Publication Directory'!$J323)=1,'Publication Directory'!K323,""))</f>
        <v/>
      </c>
    </row>
    <row r="558" spans="1:2">
      <c r="A558" s="186" t="str">
        <f>IF('Publication Directory'!J335="","",IF(COUNTIF(('Publication Directory'!$J335:'Publication Directory'!$J981),'Publication Directory'!$J335)=1,'Publication Directory'!J335,""))</f>
        <v/>
      </c>
      <c r="B558" s="186" t="str">
        <f>IF('Publication Directory'!K335="","",IF(COUNTIF(('Publication Directory'!$J335:'Publication Directory'!$J981),'Publication Directory'!$J335)=1,'Publication Directory'!K335,""))</f>
        <v/>
      </c>
    </row>
    <row r="559" spans="1:2">
      <c r="A559" s="186" t="str">
        <f>IF('Publication Directory'!J340="","",IF(COUNTIF(('Publication Directory'!$J340:'Publication Directory'!$J986),'Publication Directory'!$J340)=1,'Publication Directory'!J340,""))</f>
        <v/>
      </c>
      <c r="B559" s="186" t="str">
        <f>IF('Publication Directory'!K340="","",IF(COUNTIF(('Publication Directory'!$J340:'Publication Directory'!$J986),'Publication Directory'!$J340)=1,'Publication Directory'!K340,""))</f>
        <v/>
      </c>
    </row>
    <row r="560" spans="1:2">
      <c r="A560" s="186" t="str">
        <f>IF('Publication Directory'!J345="","",IF(COUNTIF(('Publication Directory'!$J345:'Publication Directory'!$J991),'Publication Directory'!$J345)=1,'Publication Directory'!J345,""))</f>
        <v/>
      </c>
      <c r="B560" s="186" t="str">
        <f>IF('Publication Directory'!K345="","",IF(COUNTIF(('Publication Directory'!$J345:'Publication Directory'!$J991),'Publication Directory'!$J345)=1,'Publication Directory'!K345,""))</f>
        <v/>
      </c>
    </row>
    <row r="561" spans="1:2">
      <c r="A561" s="186" t="str">
        <f>IF('Publication Directory'!J348="","",IF(COUNTIF(('Publication Directory'!$J348:'Publication Directory'!$J994),'Publication Directory'!$J348)=1,'Publication Directory'!J348,""))</f>
        <v/>
      </c>
      <c r="B561" s="186" t="str">
        <f>IF('Publication Directory'!K348="","",IF(COUNTIF(('Publication Directory'!$J348:'Publication Directory'!$J994),'Publication Directory'!$J348)=1,'Publication Directory'!K348,""))</f>
        <v/>
      </c>
    </row>
    <row r="562" spans="1:2">
      <c r="A562" s="186" t="str">
        <f>IF('Publication Directory'!J354="","",IF(COUNTIF(('Publication Directory'!$J354:'Publication Directory'!$J1000),'Publication Directory'!$J354)=1,'Publication Directory'!J354,""))</f>
        <v/>
      </c>
      <c r="B562" s="186" t="str">
        <f>IF('Publication Directory'!K354="","",IF(COUNTIF(('Publication Directory'!$J354:'Publication Directory'!$J1000),'Publication Directory'!$J354)=1,'Publication Directory'!K354,""))</f>
        <v/>
      </c>
    </row>
    <row r="563" spans="1:2">
      <c r="A563" s="186" t="str">
        <f>IF('Publication Directory'!J371="","",IF(COUNTIF(('Publication Directory'!$J371:'Publication Directory'!$J1017),'Publication Directory'!$J371)=1,'Publication Directory'!J371,""))</f>
        <v/>
      </c>
      <c r="B563" s="186" t="str">
        <f>IF('Publication Directory'!K371="","",IF(COUNTIF(('Publication Directory'!$J371:'Publication Directory'!$J1017),'Publication Directory'!$J371)=1,'Publication Directory'!K371,""))</f>
        <v/>
      </c>
    </row>
    <row r="564" spans="1:2">
      <c r="A564" s="186" t="str">
        <f>IF('Publication Directory'!J374="","",IF(COUNTIF(('Publication Directory'!$J374:'Publication Directory'!$J1020),'Publication Directory'!$J374)=1,'Publication Directory'!J374,""))</f>
        <v/>
      </c>
      <c r="B564" s="186" t="str">
        <f>IF('Publication Directory'!K374="","",IF(COUNTIF(('Publication Directory'!$J374:'Publication Directory'!$J1020),'Publication Directory'!$J374)=1,'Publication Directory'!K374,""))</f>
        <v/>
      </c>
    </row>
    <row r="565" spans="1:2">
      <c r="A565" s="186" t="str">
        <f>IF('Publication Directory'!J378="","",IF(COUNTIF(('Publication Directory'!$J378:'Publication Directory'!$J1024),'Publication Directory'!$J378)=1,'Publication Directory'!J378,""))</f>
        <v/>
      </c>
      <c r="B565" s="186" t="str">
        <f>IF('Publication Directory'!K378="","",IF(COUNTIF(('Publication Directory'!$J378:'Publication Directory'!$J1024),'Publication Directory'!$J378)=1,'Publication Directory'!K378,""))</f>
        <v/>
      </c>
    </row>
    <row r="566" spans="1:2">
      <c r="A566" s="186" t="str">
        <f>IF('Publication Directory'!J379="","",IF(COUNTIF(('Publication Directory'!$J379:'Publication Directory'!$J1025),'Publication Directory'!$J379)=1,'Publication Directory'!J379,""))</f>
        <v/>
      </c>
      <c r="B566" s="186" t="str">
        <f>IF('Publication Directory'!K379="","",IF(COUNTIF(('Publication Directory'!$J379:'Publication Directory'!$J1025),'Publication Directory'!$J379)=1,'Publication Directory'!K379,""))</f>
        <v/>
      </c>
    </row>
    <row r="567" spans="1:2">
      <c r="A567" s="186" t="str">
        <f>IF('Publication Directory'!J392="","",IF(COUNTIF(('Publication Directory'!$J392:'Publication Directory'!$J1038),'Publication Directory'!$J392)=1,'Publication Directory'!J392,""))</f>
        <v/>
      </c>
      <c r="B567" s="186" t="str">
        <f>IF('Publication Directory'!K392="","",IF(COUNTIF(('Publication Directory'!$J392:'Publication Directory'!$J1038),'Publication Directory'!$J392)=1,'Publication Directory'!K392,""))</f>
        <v/>
      </c>
    </row>
    <row r="568" spans="1:2">
      <c r="A568" s="186" t="str">
        <f>IF('Publication Directory'!J399="","",IF(COUNTIF(('Publication Directory'!$J399:'Publication Directory'!$J1045),'Publication Directory'!$J399)=1,'Publication Directory'!J399,""))</f>
        <v/>
      </c>
      <c r="B568" s="186" t="str">
        <f>IF('Publication Directory'!K399="","",IF(COUNTIF(('Publication Directory'!$J399:'Publication Directory'!$J1045),'Publication Directory'!$J399)=1,'Publication Directory'!K399,""))</f>
        <v/>
      </c>
    </row>
    <row r="569" spans="1:2">
      <c r="A569" s="186" t="str">
        <f>IF('Publication Directory'!J421="","",IF(COUNTIF(('Publication Directory'!$J421:'Publication Directory'!$J1067),'Publication Directory'!$J421)=1,'Publication Directory'!J421,""))</f>
        <v/>
      </c>
      <c r="B569" s="186" t="str">
        <f>IF('Publication Directory'!K421="","",IF(COUNTIF(('Publication Directory'!$J421:'Publication Directory'!$J1067),'Publication Directory'!$J421)=1,'Publication Directory'!K421,""))</f>
        <v/>
      </c>
    </row>
    <row r="570" spans="1:2">
      <c r="A570" s="186" t="str">
        <f>IF('Publication Directory'!J434="","",IF(COUNTIF(('Publication Directory'!$J434:'Publication Directory'!$J1080),'Publication Directory'!$J434)=1,'Publication Directory'!J434,""))</f>
        <v/>
      </c>
      <c r="B570" s="186" t="str">
        <f>IF('Publication Directory'!K434="","",IF(COUNTIF(('Publication Directory'!$J434:'Publication Directory'!$J1080),'Publication Directory'!$J434)=1,'Publication Directory'!K434,""))</f>
        <v/>
      </c>
    </row>
    <row r="571" spans="1:2">
      <c r="A571" s="186" t="str">
        <f>IF('Publication Directory'!J438="","",IF(COUNTIF(('Publication Directory'!$J438:'Publication Directory'!$J1084),'Publication Directory'!$J438)=1,'Publication Directory'!J438,""))</f>
        <v/>
      </c>
      <c r="B571" s="186" t="str">
        <f>IF('Publication Directory'!K438="","",IF(COUNTIF(('Publication Directory'!$J438:'Publication Directory'!$J1084),'Publication Directory'!$J438)=1,'Publication Directory'!K438,""))</f>
        <v/>
      </c>
    </row>
    <row r="572" spans="1:2">
      <c r="A572" s="186" t="str">
        <f>IF('Publication Directory'!J439="","",IF(COUNTIF(('Publication Directory'!$J439:'Publication Directory'!$J1085),'Publication Directory'!$J439)=1,'Publication Directory'!J439,""))</f>
        <v/>
      </c>
      <c r="B572" s="186" t="str">
        <f>IF('Publication Directory'!K439="","",IF(COUNTIF(('Publication Directory'!$J439:'Publication Directory'!$J1085),'Publication Directory'!$J439)=1,'Publication Directory'!K439,""))</f>
        <v/>
      </c>
    </row>
    <row r="573" spans="1:2">
      <c r="A573" s="186" t="str">
        <f>IF('Publication Directory'!J443="","",IF(COUNTIF(('Publication Directory'!$J443:'Publication Directory'!$J1089),'Publication Directory'!$J443)=1,'Publication Directory'!J443,""))</f>
        <v/>
      </c>
      <c r="B573" s="186" t="str">
        <f>IF('Publication Directory'!K443="","",IF(COUNTIF(('Publication Directory'!$J443:'Publication Directory'!$J1089),'Publication Directory'!$J443)=1,'Publication Directory'!K443,""))</f>
        <v/>
      </c>
    </row>
    <row r="574" spans="1:2">
      <c r="A574" s="186" t="str">
        <f>IF('Publication Directory'!J445="","",IF(COUNTIF(('Publication Directory'!$J445:'Publication Directory'!$J1091),'Publication Directory'!$J445)=1,'Publication Directory'!J445,""))</f>
        <v/>
      </c>
      <c r="B574" s="186" t="str">
        <f>IF('Publication Directory'!K445="","",IF(COUNTIF(('Publication Directory'!$J445:'Publication Directory'!$J1091),'Publication Directory'!$J445)=1,'Publication Directory'!K445,""))</f>
        <v/>
      </c>
    </row>
    <row r="575" spans="1:2">
      <c r="A575" s="186" t="str">
        <f>IF('Publication Directory'!J481="","",IF(COUNTIF(('Publication Directory'!$J481:'Publication Directory'!$J1127),'Publication Directory'!$J481)=1,'Publication Directory'!J481,""))</f>
        <v/>
      </c>
      <c r="B575" s="186" t="str">
        <f>IF('Publication Directory'!K481="","",IF(COUNTIF(('Publication Directory'!$J481:'Publication Directory'!$J1127),'Publication Directory'!$J481)=1,'Publication Directory'!K481,""))</f>
        <v/>
      </c>
    </row>
    <row r="576" spans="1:2">
      <c r="A576" s="186" t="str">
        <f>IF('Publication Directory'!J497="","",IF(COUNTIF(('Publication Directory'!$J497:'Publication Directory'!$J1143),'Publication Directory'!$J497)=1,'Publication Directory'!J497,""))</f>
        <v/>
      </c>
      <c r="B576" s="186" t="str">
        <f>IF('Publication Directory'!K497="","",IF(COUNTIF(('Publication Directory'!$J497:'Publication Directory'!$J1143),'Publication Directory'!$J497)=1,'Publication Directory'!K497,""))</f>
        <v/>
      </c>
    </row>
    <row r="577" spans="1:2">
      <c r="A577" s="186" t="str">
        <f>IF('Publication Directory'!J512="","",IF(COUNTIF(('Publication Directory'!$J512:'Publication Directory'!$J1158),'Publication Directory'!$J512)=1,'Publication Directory'!J512,""))</f>
        <v/>
      </c>
      <c r="B577" s="186" t="str">
        <f>IF('Publication Directory'!K512="","",IF(COUNTIF(('Publication Directory'!$J512:'Publication Directory'!$J1158),'Publication Directory'!$J512)=1,'Publication Directory'!K512,""))</f>
        <v/>
      </c>
    </row>
    <row r="578" spans="1:2">
      <c r="A578" s="186" t="str">
        <f>IF('Publication Directory'!J513="","",IF(COUNTIF(('Publication Directory'!$J513:'Publication Directory'!$J1159),'Publication Directory'!$J513)=1,'Publication Directory'!J513,""))</f>
        <v/>
      </c>
      <c r="B578" s="186" t="str">
        <f>IF('Publication Directory'!K513="","",IF(COUNTIF(('Publication Directory'!$J513:'Publication Directory'!$J1159),'Publication Directory'!$J513)=1,'Publication Directory'!K513,""))</f>
        <v/>
      </c>
    </row>
    <row r="579" spans="1:2">
      <c r="A579" s="186" t="str">
        <f>IF('Publication Directory'!J556="","",IF(COUNTIF(('Publication Directory'!$J556:'Publication Directory'!$J1202),'Publication Directory'!$J556)=1,'Publication Directory'!J556,""))</f>
        <v/>
      </c>
      <c r="B579" s="186" t="str">
        <f>IF('Publication Directory'!K556="","",IF(COUNTIF(('Publication Directory'!$J556:'Publication Directory'!$J1202),'Publication Directory'!$J556)=1,'Publication Directory'!K556,""))</f>
        <v/>
      </c>
    </row>
    <row r="580" spans="1:2">
      <c r="A580" s="186" t="str">
        <f>IF('Publication Directory'!J557="","",IF(COUNTIF(('Publication Directory'!$J557:'Publication Directory'!$J1203),'Publication Directory'!$J557)=1,'Publication Directory'!J557,""))</f>
        <v/>
      </c>
      <c r="B580" s="186" t="str">
        <f>IF('Publication Directory'!K557="","",IF(COUNTIF(('Publication Directory'!$J557:'Publication Directory'!$J1203),'Publication Directory'!$J557)=1,'Publication Directory'!K557,""))</f>
        <v/>
      </c>
    </row>
    <row r="581" spans="1:2">
      <c r="A581" s="186" t="str">
        <f>IF('Publication Directory'!J583="","",IF(COUNTIF(('Publication Directory'!$J583:'Publication Directory'!$J1229),'Publication Directory'!$J583)=1,'Publication Directory'!J583,""))</f>
        <v/>
      </c>
      <c r="B581" s="186" t="str">
        <f>IF('Publication Directory'!K583="","",IF(COUNTIF(('Publication Directory'!$J583:'Publication Directory'!$J1229),'Publication Directory'!$J583)=1,'Publication Directory'!K583,""))</f>
        <v/>
      </c>
    </row>
    <row r="582" spans="1:2">
      <c r="A582" s="186" t="str">
        <f>IF('Publication Directory'!J584="","",IF(COUNTIF(('Publication Directory'!$J584:'Publication Directory'!$J1230),'Publication Directory'!$J584)=1,'Publication Directory'!J584,""))</f>
        <v/>
      </c>
      <c r="B582" s="186" t="str">
        <f>IF('Publication Directory'!K584="","",IF(COUNTIF(('Publication Directory'!$J584:'Publication Directory'!$J1230),'Publication Directory'!$J584)=1,'Publication Directory'!K584,""))</f>
        <v/>
      </c>
    </row>
    <row r="583" spans="1:2">
      <c r="A583" s="186" t="str">
        <f>IF('Publication Directory'!J585="","",IF(COUNTIF(('Publication Directory'!$J585:'Publication Directory'!$J1231),'Publication Directory'!$J585)=1,'Publication Directory'!J585,""))</f>
        <v/>
      </c>
      <c r="B583" s="186" t="str">
        <f>IF('Publication Directory'!K585="","",IF(COUNTIF(('Publication Directory'!$J585:'Publication Directory'!$J1231),'Publication Directory'!$J585)=1,'Publication Directory'!K585,""))</f>
        <v/>
      </c>
    </row>
    <row r="584" spans="1:2">
      <c r="A584" s="186" t="str">
        <f>IF('Publication Directory'!J586="","",IF(COUNTIF(('Publication Directory'!$J586:'Publication Directory'!$J1232),'Publication Directory'!$J586)=1,'Publication Directory'!J586,""))</f>
        <v/>
      </c>
      <c r="B584" s="186" t="str">
        <f>IF('Publication Directory'!K586="","",IF(COUNTIF(('Publication Directory'!$J586:'Publication Directory'!$J1232),'Publication Directory'!$J586)=1,'Publication Directory'!K586,""))</f>
        <v/>
      </c>
    </row>
    <row r="585" spans="1:2">
      <c r="A585" s="186" t="str">
        <f>IF('Publication Directory'!J587="","",IF(COUNTIF(('Publication Directory'!$J587:'Publication Directory'!$J1233),'Publication Directory'!$J587)=1,'Publication Directory'!J587,""))</f>
        <v/>
      </c>
      <c r="B585" s="186" t="str">
        <f>IF('Publication Directory'!K587="","",IF(COUNTIF(('Publication Directory'!$J587:'Publication Directory'!$J1233),'Publication Directory'!$J587)=1,'Publication Directory'!K587,""))</f>
        <v/>
      </c>
    </row>
    <row r="586" spans="1:2">
      <c r="A586" s="186" t="str">
        <f>IF('Publication Directory'!J588="","",IF(COUNTIF(('Publication Directory'!$J588:'Publication Directory'!$J1234),'Publication Directory'!$J588)=1,'Publication Directory'!J588,""))</f>
        <v/>
      </c>
      <c r="B586" s="186" t="str">
        <f>IF('Publication Directory'!K588="","",IF(COUNTIF(('Publication Directory'!$J588:'Publication Directory'!$J1234),'Publication Directory'!$J588)=1,'Publication Directory'!K588,""))</f>
        <v/>
      </c>
    </row>
    <row r="587" spans="1:2">
      <c r="A587" s="186" t="str">
        <f>IF('Publication Directory'!J589="","",IF(COUNTIF(('Publication Directory'!$J589:'Publication Directory'!$J1235),'Publication Directory'!$J589)=1,'Publication Directory'!J589,""))</f>
        <v/>
      </c>
      <c r="B587" s="186" t="str">
        <f>IF('Publication Directory'!K589="","",IF(COUNTIF(('Publication Directory'!$J589:'Publication Directory'!$J1235),'Publication Directory'!$J589)=1,'Publication Directory'!K589,""))</f>
        <v/>
      </c>
    </row>
    <row r="588" spans="1:2">
      <c r="A588" s="186" t="str">
        <f>IF('Publication Directory'!J590="","",IF(COUNTIF(('Publication Directory'!$J590:'Publication Directory'!$J1236),'Publication Directory'!$J590)=1,'Publication Directory'!J590,""))</f>
        <v/>
      </c>
      <c r="B588" s="186" t="str">
        <f>IF('Publication Directory'!K590="","",IF(COUNTIF(('Publication Directory'!$J590:'Publication Directory'!$J1236),'Publication Directory'!$J590)=1,'Publication Directory'!K590,""))</f>
        <v/>
      </c>
    </row>
    <row r="589" spans="1:2">
      <c r="A589" s="186" t="str">
        <f>IF('Publication Directory'!J591="","",IF(COUNTIF(('Publication Directory'!$J591:'Publication Directory'!$J1237),'Publication Directory'!$J591)=1,'Publication Directory'!J591,""))</f>
        <v/>
      </c>
      <c r="B589" s="186" t="str">
        <f>IF('Publication Directory'!K591="","",IF(COUNTIF(('Publication Directory'!$J591:'Publication Directory'!$J1237),'Publication Directory'!$J591)=1,'Publication Directory'!K591,""))</f>
        <v/>
      </c>
    </row>
    <row r="590" spans="1:2">
      <c r="A590" s="186" t="str">
        <f>IF('Publication Directory'!J592="","",IF(COUNTIF(('Publication Directory'!$J592:'Publication Directory'!$J1238),'Publication Directory'!$J592)=1,'Publication Directory'!J592,""))</f>
        <v/>
      </c>
      <c r="B590" s="186" t="str">
        <f>IF('Publication Directory'!K592="","",IF(COUNTIF(('Publication Directory'!$J592:'Publication Directory'!$J1238),'Publication Directory'!$J592)=1,'Publication Directory'!K592,""))</f>
        <v/>
      </c>
    </row>
    <row r="591" spans="1:2">
      <c r="A591" s="186" t="str">
        <f>IF('Publication Directory'!J593="","",IF(COUNTIF(('Publication Directory'!$J593:'Publication Directory'!$J1239),'Publication Directory'!$J593)=1,'Publication Directory'!J593,""))</f>
        <v/>
      </c>
      <c r="B591" s="186" t="str">
        <f>IF('Publication Directory'!K593="","",IF(COUNTIF(('Publication Directory'!$J593:'Publication Directory'!$J1239),'Publication Directory'!$J593)=1,'Publication Directory'!K593,""))</f>
        <v/>
      </c>
    </row>
    <row r="592" spans="1:2">
      <c r="A592" s="186" t="str">
        <f>IF('Publication Directory'!J594="","",IF(COUNTIF(('Publication Directory'!$J594:'Publication Directory'!$J1240),'Publication Directory'!$J594)=1,'Publication Directory'!J594,""))</f>
        <v/>
      </c>
      <c r="B592" s="186" t="str">
        <f>IF('Publication Directory'!K594="","",IF(COUNTIF(('Publication Directory'!$J594:'Publication Directory'!$J1240),'Publication Directory'!$J594)=1,'Publication Directory'!K594,""))</f>
        <v/>
      </c>
    </row>
    <row r="593" spans="1:2">
      <c r="A593" s="186" t="str">
        <f>IF('Publication Directory'!J595="","",IF(COUNTIF(('Publication Directory'!$J595:'Publication Directory'!$J1241),'Publication Directory'!$J595)=1,'Publication Directory'!J595,""))</f>
        <v/>
      </c>
      <c r="B593" s="186" t="str">
        <f>IF('Publication Directory'!K595="","",IF(COUNTIF(('Publication Directory'!$J595:'Publication Directory'!$J1241),'Publication Directory'!$J595)=1,'Publication Directory'!K595,""))</f>
        <v/>
      </c>
    </row>
    <row r="594" spans="1:2">
      <c r="A594" s="186" t="str">
        <f>IF('Publication Directory'!J596="","",IF(COUNTIF(('Publication Directory'!$J596:'Publication Directory'!$J1242),'Publication Directory'!$J596)=1,'Publication Directory'!J596,""))</f>
        <v/>
      </c>
      <c r="B594" s="186" t="str">
        <f>IF('Publication Directory'!K596="","",IF(COUNTIF(('Publication Directory'!$J596:'Publication Directory'!$J1242),'Publication Directory'!$J596)=1,'Publication Directory'!K596,""))</f>
        <v/>
      </c>
    </row>
    <row r="595" spans="1:2">
      <c r="A595" s="186" t="str">
        <f>IF('Publication Directory'!J597="","",IF(COUNTIF(('Publication Directory'!$J597:'Publication Directory'!$J1243),'Publication Directory'!$J597)=1,'Publication Directory'!J597,""))</f>
        <v/>
      </c>
      <c r="B595" s="186" t="str">
        <f>IF('Publication Directory'!K597="","",IF(COUNTIF(('Publication Directory'!$J597:'Publication Directory'!$J1243),'Publication Directory'!$J597)=1,'Publication Directory'!K597,""))</f>
        <v/>
      </c>
    </row>
    <row r="596" spans="1:2">
      <c r="A596" s="186" t="str">
        <f>IF('Publication Directory'!J598="","",IF(COUNTIF(('Publication Directory'!$J598:'Publication Directory'!$J1244),'Publication Directory'!$J598)=1,'Publication Directory'!J598,""))</f>
        <v/>
      </c>
      <c r="B596" s="186" t="str">
        <f>IF('Publication Directory'!K598="","",IF(COUNTIF(('Publication Directory'!$J598:'Publication Directory'!$J1244),'Publication Directory'!$J598)=1,'Publication Directory'!K598,""))</f>
        <v/>
      </c>
    </row>
    <row r="597" spans="1:2">
      <c r="A597" s="186" t="str">
        <f>IF('Publication Directory'!J599="","",IF(COUNTIF(('Publication Directory'!$J599:'Publication Directory'!$J1245),'Publication Directory'!$J599)=1,'Publication Directory'!J599,""))</f>
        <v/>
      </c>
      <c r="B597" s="186" t="str">
        <f>IF('Publication Directory'!K599="","",IF(COUNTIF(('Publication Directory'!$J599:'Publication Directory'!$J1245),'Publication Directory'!$J599)=1,'Publication Directory'!K599,""))</f>
        <v/>
      </c>
    </row>
    <row r="598" spans="1:2">
      <c r="A598" s="186" t="str">
        <f>IF('Publication Directory'!J600="","",IF(COUNTIF(('Publication Directory'!$J600:'Publication Directory'!$J1246),'Publication Directory'!$J600)=1,'Publication Directory'!J600,""))</f>
        <v/>
      </c>
      <c r="B598" s="186" t="str">
        <f>IF('Publication Directory'!K600="","",IF(COUNTIF(('Publication Directory'!$J600:'Publication Directory'!$J1246),'Publication Directory'!$J600)=1,'Publication Directory'!K600,""))</f>
        <v/>
      </c>
    </row>
    <row r="599" spans="1:2">
      <c r="A599" s="186" t="str">
        <f>IF('Publication Directory'!J601="","",IF(COUNTIF(('Publication Directory'!$J601:'Publication Directory'!$J1247),'Publication Directory'!$J601)=1,'Publication Directory'!J601,""))</f>
        <v/>
      </c>
      <c r="B599" s="186" t="str">
        <f>IF('Publication Directory'!K601="","",IF(COUNTIF(('Publication Directory'!$J601:'Publication Directory'!$J1247),'Publication Directory'!$J601)=1,'Publication Directory'!K601,""))</f>
        <v/>
      </c>
    </row>
    <row r="600" spans="1:2">
      <c r="A600" s="186" t="str">
        <f>IF('Publication Directory'!J602="","",IF(COUNTIF(('Publication Directory'!$J602:'Publication Directory'!$J1248),'Publication Directory'!$J602)=1,'Publication Directory'!J602,""))</f>
        <v/>
      </c>
      <c r="B600" s="186" t="str">
        <f>IF('Publication Directory'!K602="","",IF(COUNTIF(('Publication Directory'!$J602:'Publication Directory'!$J1248),'Publication Directory'!$J602)=1,'Publication Directory'!K602,""))</f>
        <v/>
      </c>
    </row>
    <row r="601" spans="1:2">
      <c r="A601" s="186" t="str">
        <f>IF('Publication Directory'!J603="","",IF(COUNTIF(('Publication Directory'!$J603:'Publication Directory'!$J1249),'Publication Directory'!$J603)=1,'Publication Directory'!J603,""))</f>
        <v/>
      </c>
      <c r="B601" s="186" t="str">
        <f>IF('Publication Directory'!K603="","",IF(COUNTIF(('Publication Directory'!$J603:'Publication Directory'!$J1249),'Publication Directory'!$J603)=1,'Publication Directory'!K603,""))</f>
        <v/>
      </c>
    </row>
    <row r="602" spans="1:2">
      <c r="A602" s="186" t="str">
        <f>IF('Publication Directory'!J604="","",IF(COUNTIF(('Publication Directory'!$J604:'Publication Directory'!$J1250),'Publication Directory'!$J604)=1,'Publication Directory'!J604,""))</f>
        <v/>
      </c>
      <c r="B602" s="186" t="str">
        <f>IF('Publication Directory'!K604="","",IF(COUNTIF(('Publication Directory'!$J604:'Publication Directory'!$J1250),'Publication Directory'!$J604)=1,'Publication Directory'!K604,""))</f>
        <v/>
      </c>
    </row>
    <row r="603" spans="1:2">
      <c r="A603" s="186" t="str">
        <f>IF('Publication Directory'!J605="","",IF(COUNTIF(('Publication Directory'!$J605:'Publication Directory'!$J1251),'Publication Directory'!$J605)=1,'Publication Directory'!J605,""))</f>
        <v/>
      </c>
      <c r="B603" s="186" t="str">
        <f>IF('Publication Directory'!K605="","",IF(COUNTIF(('Publication Directory'!$J605:'Publication Directory'!$J1251),'Publication Directory'!$J605)=1,'Publication Directory'!K605,""))</f>
        <v/>
      </c>
    </row>
    <row r="604" spans="1:2">
      <c r="A604" s="186" t="str">
        <f>IF('Publication Directory'!J606="","",IF(COUNTIF(('Publication Directory'!$J606:'Publication Directory'!$J1252),'Publication Directory'!$J606)=1,'Publication Directory'!J606,""))</f>
        <v/>
      </c>
      <c r="B604" s="186" t="str">
        <f>IF('Publication Directory'!K606="","",IF(COUNTIF(('Publication Directory'!$J606:'Publication Directory'!$J1252),'Publication Directory'!$J606)=1,'Publication Directory'!K606,""))</f>
        <v/>
      </c>
    </row>
    <row r="605" spans="1:2">
      <c r="A605" s="186" t="str">
        <f>IF('Publication Directory'!J607="","",IF(COUNTIF(('Publication Directory'!$J607:'Publication Directory'!$J1253),'Publication Directory'!$J607)=1,'Publication Directory'!J607,""))</f>
        <v/>
      </c>
      <c r="B605" s="186" t="str">
        <f>IF('Publication Directory'!K607="","",IF(COUNTIF(('Publication Directory'!$J607:'Publication Directory'!$J1253),'Publication Directory'!$J607)=1,'Publication Directory'!K607,""))</f>
        <v/>
      </c>
    </row>
    <row r="606" spans="1:2">
      <c r="A606" s="186" t="str">
        <f>IF('Publication Directory'!J608="","",IF(COUNTIF(('Publication Directory'!$J608:'Publication Directory'!$J1254),'Publication Directory'!$J608)=1,'Publication Directory'!J608,""))</f>
        <v/>
      </c>
      <c r="B606" s="186" t="str">
        <f>IF('Publication Directory'!K608="","",IF(COUNTIF(('Publication Directory'!$J608:'Publication Directory'!$J1254),'Publication Directory'!$J608)=1,'Publication Directory'!K608,""))</f>
        <v/>
      </c>
    </row>
    <row r="607" spans="1:2">
      <c r="A607" s="186" t="str">
        <f>IF('Publication Directory'!J609="","",IF(COUNTIF(('Publication Directory'!$J609:'Publication Directory'!$J1255),'Publication Directory'!$J609)=1,'Publication Directory'!J609,""))</f>
        <v/>
      </c>
      <c r="B607" s="186" t="str">
        <f>IF('Publication Directory'!K609="","",IF(COUNTIF(('Publication Directory'!$J609:'Publication Directory'!$J1255),'Publication Directory'!$J609)=1,'Publication Directory'!K609,""))</f>
        <v/>
      </c>
    </row>
    <row r="608" spans="1:2">
      <c r="A608" s="186" t="str">
        <f>IF('Publication Directory'!J610="","",IF(COUNTIF(('Publication Directory'!$J610:'Publication Directory'!$J1256),'Publication Directory'!$J610)=1,'Publication Directory'!J610,""))</f>
        <v/>
      </c>
      <c r="B608" s="186" t="str">
        <f>IF('Publication Directory'!K610="","",IF(COUNTIF(('Publication Directory'!$J610:'Publication Directory'!$J1256),'Publication Directory'!$J610)=1,'Publication Directory'!K610,""))</f>
        <v/>
      </c>
    </row>
    <row r="609" spans="1:2">
      <c r="A609" s="186" t="str">
        <f>IF('Publication Directory'!J611="","",IF(COUNTIF(('Publication Directory'!$J611:'Publication Directory'!$J1257),'Publication Directory'!$J611)=1,'Publication Directory'!J611,""))</f>
        <v/>
      </c>
      <c r="B609" s="186" t="str">
        <f>IF('Publication Directory'!K611="","",IF(COUNTIF(('Publication Directory'!$J611:'Publication Directory'!$J1257),'Publication Directory'!$J611)=1,'Publication Directory'!K611,""))</f>
        <v/>
      </c>
    </row>
    <row r="610" spans="1:2">
      <c r="A610" s="186" t="str">
        <f>IF('Publication Directory'!J612="","",IF(COUNTIF(('Publication Directory'!$J612:'Publication Directory'!$J1258),'Publication Directory'!$J612)=1,'Publication Directory'!J612,""))</f>
        <v/>
      </c>
      <c r="B610" s="186" t="str">
        <f>IF('Publication Directory'!K612="","",IF(COUNTIF(('Publication Directory'!$J612:'Publication Directory'!$J1258),'Publication Directory'!$J612)=1,'Publication Directory'!K612,""))</f>
        <v/>
      </c>
    </row>
    <row r="611" spans="1:2">
      <c r="A611" s="186" t="str">
        <f>IF('Publication Directory'!J613="","",IF(COUNTIF(('Publication Directory'!$J613:'Publication Directory'!$J1259),'Publication Directory'!$J613)=1,'Publication Directory'!J613,""))</f>
        <v/>
      </c>
      <c r="B611" s="186" t="str">
        <f>IF('Publication Directory'!K613="","",IF(COUNTIF(('Publication Directory'!$J613:'Publication Directory'!$J1259),'Publication Directory'!$J613)=1,'Publication Directory'!K613,""))</f>
        <v/>
      </c>
    </row>
    <row r="612" spans="1:2">
      <c r="A612" s="186" t="str">
        <f>IF('Publication Directory'!J614="","",IF(COUNTIF(('Publication Directory'!$J614:'Publication Directory'!$J1260),'Publication Directory'!$J614)=1,'Publication Directory'!J614,""))</f>
        <v/>
      </c>
      <c r="B612" s="186" t="str">
        <f>IF('Publication Directory'!K614="","",IF(COUNTIF(('Publication Directory'!$J614:'Publication Directory'!$J1260),'Publication Directory'!$J614)=1,'Publication Directory'!K614,""))</f>
        <v/>
      </c>
    </row>
    <row r="613" spans="1:2">
      <c r="A613" s="186" t="str">
        <f>IF('Publication Directory'!J615="","",IF(COUNTIF(('Publication Directory'!$J615:'Publication Directory'!$J1261),'Publication Directory'!$J615)=1,'Publication Directory'!J615,""))</f>
        <v/>
      </c>
      <c r="B613" s="186" t="str">
        <f>IF('Publication Directory'!K615="","",IF(COUNTIF(('Publication Directory'!$J615:'Publication Directory'!$J1261),'Publication Directory'!$J615)=1,'Publication Directory'!K615,""))</f>
        <v/>
      </c>
    </row>
    <row r="614" spans="1:2">
      <c r="A614" s="186" t="str">
        <f>IF('Publication Directory'!J616="","",IF(COUNTIF(('Publication Directory'!$J616:'Publication Directory'!$J1262),'Publication Directory'!$J616)=1,'Publication Directory'!J616,""))</f>
        <v/>
      </c>
      <c r="B614" s="186" t="str">
        <f>IF('Publication Directory'!K616="","",IF(COUNTIF(('Publication Directory'!$J616:'Publication Directory'!$J1262),'Publication Directory'!$J616)=1,'Publication Directory'!K616,""))</f>
        <v/>
      </c>
    </row>
    <row r="615" spans="1:2">
      <c r="A615" s="186" t="str">
        <f>IF('Publication Directory'!J617="","",IF(COUNTIF(('Publication Directory'!$J617:'Publication Directory'!$J1263),'Publication Directory'!$J617)=1,'Publication Directory'!J617,""))</f>
        <v/>
      </c>
      <c r="B615" s="186" t="str">
        <f>IF('Publication Directory'!K617="","",IF(COUNTIF(('Publication Directory'!$J617:'Publication Directory'!$J1263),'Publication Directory'!$J617)=1,'Publication Directory'!K617,""))</f>
        <v/>
      </c>
    </row>
    <row r="616" spans="1:2">
      <c r="A616" s="186" t="str">
        <f>IF('Publication Directory'!J618="","",IF(COUNTIF(('Publication Directory'!$J618:'Publication Directory'!$J1264),'Publication Directory'!$J618)=1,'Publication Directory'!J618,""))</f>
        <v/>
      </c>
      <c r="B616" s="186" t="str">
        <f>IF('Publication Directory'!K618="","",IF(COUNTIF(('Publication Directory'!$J618:'Publication Directory'!$J1264),'Publication Directory'!$J618)=1,'Publication Directory'!K618,""))</f>
        <v/>
      </c>
    </row>
    <row r="617" spans="1:2">
      <c r="A617" s="186" t="str">
        <f>IF('Publication Directory'!J619="","",IF(COUNTIF(('Publication Directory'!$J619:'Publication Directory'!$J1265),'Publication Directory'!$J619)=1,'Publication Directory'!J619,""))</f>
        <v/>
      </c>
      <c r="B617" s="186" t="str">
        <f>IF('Publication Directory'!K619="","",IF(COUNTIF(('Publication Directory'!$J619:'Publication Directory'!$J1265),'Publication Directory'!$J619)=1,'Publication Directory'!K619,""))</f>
        <v/>
      </c>
    </row>
    <row r="618" spans="1:2">
      <c r="A618" s="186" t="str">
        <f>IF('Publication Directory'!J620="","",IF(COUNTIF(('Publication Directory'!$J620:'Publication Directory'!$J1266),'Publication Directory'!$J620)=1,'Publication Directory'!J620,""))</f>
        <v/>
      </c>
      <c r="B618" s="186" t="str">
        <f>IF('Publication Directory'!K620="","",IF(COUNTIF(('Publication Directory'!$J620:'Publication Directory'!$J1266),'Publication Directory'!$J620)=1,'Publication Directory'!K620,""))</f>
        <v/>
      </c>
    </row>
    <row r="619" spans="1:2">
      <c r="A619" s="186" t="str">
        <f>IF('Publication Directory'!J621="","",IF(COUNTIF(('Publication Directory'!$J621:'Publication Directory'!$J1267),'Publication Directory'!$J621)=1,'Publication Directory'!J621,""))</f>
        <v/>
      </c>
      <c r="B619" s="186" t="str">
        <f>IF('Publication Directory'!K621="","",IF(COUNTIF(('Publication Directory'!$J621:'Publication Directory'!$J1267),'Publication Directory'!$J621)=1,'Publication Directory'!K621,""))</f>
        <v/>
      </c>
    </row>
    <row r="620" spans="1:2">
      <c r="A620" s="186" t="str">
        <f>IF('Publication Directory'!J622="","",IF(COUNTIF(('Publication Directory'!$J622:'Publication Directory'!$J1268),'Publication Directory'!$J622)=1,'Publication Directory'!J622,""))</f>
        <v/>
      </c>
      <c r="B620" s="186" t="str">
        <f>IF('Publication Directory'!K622="","",IF(COUNTIF(('Publication Directory'!$J622:'Publication Directory'!$J1268),'Publication Directory'!$J622)=1,'Publication Directory'!K622,""))</f>
        <v/>
      </c>
    </row>
    <row r="621" spans="1:2">
      <c r="A621" s="186" t="str">
        <f>IF('Publication Directory'!J623="","",IF(COUNTIF(('Publication Directory'!$J623:'Publication Directory'!$J1269),'Publication Directory'!$J623)=1,'Publication Directory'!J623,""))</f>
        <v/>
      </c>
      <c r="B621" s="186" t="str">
        <f>IF('Publication Directory'!K623="","",IF(COUNTIF(('Publication Directory'!$J623:'Publication Directory'!$J1269),'Publication Directory'!$J623)=1,'Publication Directory'!K623,""))</f>
        <v/>
      </c>
    </row>
    <row r="622" spans="1:2">
      <c r="A622" s="186" t="str">
        <f>IF('Publication Directory'!J624="","",IF(COUNTIF(('Publication Directory'!$J624:'Publication Directory'!$J1270),'Publication Directory'!$J624)=1,'Publication Directory'!J624,""))</f>
        <v/>
      </c>
      <c r="B622" s="186" t="str">
        <f>IF('Publication Directory'!K624="","",IF(COUNTIF(('Publication Directory'!$J624:'Publication Directory'!$J1270),'Publication Directory'!$J624)=1,'Publication Directory'!K624,""))</f>
        <v/>
      </c>
    </row>
    <row r="623" spans="1:2">
      <c r="A623" s="186" t="str">
        <f>IF('Publication Directory'!J625="","",IF(COUNTIF(('Publication Directory'!$J625:'Publication Directory'!$J1271),'Publication Directory'!$J625)=1,'Publication Directory'!J625,""))</f>
        <v/>
      </c>
      <c r="B623" s="186" t="str">
        <f>IF('Publication Directory'!K625="","",IF(COUNTIF(('Publication Directory'!$J625:'Publication Directory'!$J1271),'Publication Directory'!$J625)=1,'Publication Directory'!K625,""))</f>
        <v/>
      </c>
    </row>
    <row r="624" spans="1:2">
      <c r="A624" s="186" t="str">
        <f>IF('Publication Directory'!J626="","",IF(COUNTIF(('Publication Directory'!$J626:'Publication Directory'!$J1272),'Publication Directory'!$J626)=1,'Publication Directory'!J626,""))</f>
        <v/>
      </c>
      <c r="B624" s="186" t="str">
        <f>IF('Publication Directory'!K626="","",IF(COUNTIF(('Publication Directory'!$J626:'Publication Directory'!$J1272),'Publication Directory'!$J626)=1,'Publication Directory'!K626,""))</f>
        <v/>
      </c>
    </row>
    <row r="625" spans="1:2">
      <c r="A625" s="186" t="str">
        <f>IF('Publication Directory'!J627="","",IF(COUNTIF(('Publication Directory'!$J627:'Publication Directory'!$J1273),'Publication Directory'!$J627)=1,'Publication Directory'!J627,""))</f>
        <v/>
      </c>
      <c r="B625" s="186" t="str">
        <f>IF('Publication Directory'!K627="","",IF(COUNTIF(('Publication Directory'!$J627:'Publication Directory'!$J1273),'Publication Directory'!$J627)=1,'Publication Directory'!K627,""))</f>
        <v/>
      </c>
    </row>
    <row r="626" spans="1:2">
      <c r="A626" s="186" t="str">
        <f>IF('Publication Directory'!J628="","",IF(COUNTIF(('Publication Directory'!$J628:'Publication Directory'!$J1274),'Publication Directory'!$J628)=1,'Publication Directory'!J628,""))</f>
        <v/>
      </c>
      <c r="B626" s="186" t="str">
        <f>IF('Publication Directory'!K628="","",IF(COUNTIF(('Publication Directory'!$J628:'Publication Directory'!$J1274),'Publication Directory'!$J628)=1,'Publication Directory'!K628,""))</f>
        <v/>
      </c>
    </row>
    <row r="627" spans="1:2">
      <c r="A627" s="186" t="str">
        <f>IF('Publication Directory'!J629="","",IF(COUNTIF(('Publication Directory'!$J629:'Publication Directory'!$J1275),'Publication Directory'!$J629)=1,'Publication Directory'!J629,""))</f>
        <v/>
      </c>
      <c r="B627" s="186" t="str">
        <f>IF('Publication Directory'!K629="","",IF(COUNTIF(('Publication Directory'!$J629:'Publication Directory'!$J1275),'Publication Directory'!$J629)=1,'Publication Directory'!K629,""))</f>
        <v/>
      </c>
    </row>
    <row r="628" spans="1:2">
      <c r="A628" s="186" t="str">
        <f>IF('Publication Directory'!J630="","",IF(COUNTIF(('Publication Directory'!$J630:'Publication Directory'!$J1276),'Publication Directory'!$J630)=1,'Publication Directory'!J630,""))</f>
        <v/>
      </c>
      <c r="B628" s="186" t="str">
        <f>IF('Publication Directory'!K630="","",IF(COUNTIF(('Publication Directory'!$J630:'Publication Directory'!$J1276),'Publication Directory'!$J630)=1,'Publication Directory'!K630,""))</f>
        <v/>
      </c>
    </row>
    <row r="629" spans="1:2">
      <c r="A629" s="186" t="str">
        <f>IF('Publication Directory'!J631="","",IF(COUNTIF(('Publication Directory'!$J631:'Publication Directory'!$J1277),'Publication Directory'!$J631)=1,'Publication Directory'!J631,""))</f>
        <v/>
      </c>
      <c r="B629" s="186" t="str">
        <f>IF('Publication Directory'!K631="","",IF(COUNTIF(('Publication Directory'!$J631:'Publication Directory'!$J1277),'Publication Directory'!$J631)=1,'Publication Directory'!K631,""))</f>
        <v/>
      </c>
    </row>
    <row r="630" spans="1:2">
      <c r="A630" s="186" t="str">
        <f>IF('Publication Directory'!J632="","",IF(COUNTIF(('Publication Directory'!$J632:'Publication Directory'!$J1278),'Publication Directory'!$J632)=1,'Publication Directory'!J632,""))</f>
        <v/>
      </c>
      <c r="B630" s="186" t="str">
        <f>IF('Publication Directory'!K632="","",IF(COUNTIF(('Publication Directory'!$J632:'Publication Directory'!$J1278),'Publication Directory'!$J632)=1,'Publication Directory'!K632,""))</f>
        <v/>
      </c>
    </row>
    <row r="631" spans="1:2">
      <c r="A631" s="186" t="str">
        <f>IF('Publication Directory'!J633="","",IF(COUNTIF(('Publication Directory'!$J633:'Publication Directory'!$J1279),'Publication Directory'!$J633)=1,'Publication Directory'!J633,""))</f>
        <v/>
      </c>
      <c r="B631" s="186" t="str">
        <f>IF('Publication Directory'!K633="","",IF(COUNTIF(('Publication Directory'!$J633:'Publication Directory'!$J1279),'Publication Directory'!$J633)=1,'Publication Directory'!K633,""))</f>
        <v/>
      </c>
    </row>
    <row r="632" spans="1:2">
      <c r="A632" s="186" t="str">
        <f>IF('Publication Directory'!J634="","",IF(COUNTIF(('Publication Directory'!$J634:'Publication Directory'!$J1280),'Publication Directory'!$J634)=1,'Publication Directory'!J634,""))</f>
        <v/>
      </c>
      <c r="B632" s="186" t="str">
        <f>IF('Publication Directory'!K634="","",IF(COUNTIF(('Publication Directory'!$J634:'Publication Directory'!$J1280),'Publication Directory'!$J634)=1,'Publication Directory'!K634,""))</f>
        <v/>
      </c>
    </row>
    <row r="633" spans="1:2">
      <c r="A633" s="186" t="str">
        <f>IF('Publication Directory'!J635="","",IF(COUNTIF(('Publication Directory'!$J635:'Publication Directory'!$J1281),'Publication Directory'!$J635)=1,'Publication Directory'!J635,""))</f>
        <v/>
      </c>
      <c r="B633" s="186" t="str">
        <f>IF('Publication Directory'!K635="","",IF(COUNTIF(('Publication Directory'!$J635:'Publication Directory'!$J1281),'Publication Directory'!$J635)=1,'Publication Directory'!K635,""))</f>
        <v/>
      </c>
    </row>
    <row r="634" spans="1:2">
      <c r="A634" s="186" t="str">
        <f>IF('Publication Directory'!J636="","",IF(COUNTIF(('Publication Directory'!$J636:'Publication Directory'!$J1282),'Publication Directory'!$J636)=1,'Publication Directory'!J636,""))</f>
        <v/>
      </c>
      <c r="B634" s="186" t="str">
        <f>IF('Publication Directory'!K636="","",IF(COUNTIF(('Publication Directory'!$J636:'Publication Directory'!$J1282),'Publication Directory'!$J636)=1,'Publication Directory'!K636,""))</f>
        <v/>
      </c>
    </row>
    <row r="635" spans="1:2">
      <c r="A635" s="186" t="str">
        <f>IF('Publication Directory'!J637="","",IF(COUNTIF(('Publication Directory'!$J637:'Publication Directory'!$J1283),'Publication Directory'!$J637)=1,'Publication Directory'!J637,""))</f>
        <v/>
      </c>
      <c r="B635" s="186" t="str">
        <f>IF('Publication Directory'!K637="","",IF(COUNTIF(('Publication Directory'!$J637:'Publication Directory'!$J1283),'Publication Directory'!$J637)=1,'Publication Directory'!K637,""))</f>
        <v/>
      </c>
    </row>
    <row r="636" spans="1:2">
      <c r="A636" s="186" t="str">
        <f>IF('Publication Directory'!J638="","",IF(COUNTIF(('Publication Directory'!$J638:'Publication Directory'!$J1284),'Publication Directory'!$J638)=1,'Publication Directory'!J638,""))</f>
        <v/>
      </c>
      <c r="B636" s="186" t="str">
        <f>IF('Publication Directory'!K638="","",IF(COUNTIF(('Publication Directory'!$J638:'Publication Directory'!$J1284),'Publication Directory'!$J638)=1,'Publication Directory'!K638,""))</f>
        <v/>
      </c>
    </row>
    <row r="637" spans="1:2">
      <c r="A637" s="186" t="str">
        <f>IF('Publication Directory'!J639="","",IF(COUNTIF(('Publication Directory'!$J639:'Publication Directory'!$J1285),'Publication Directory'!$J639)=1,'Publication Directory'!J639,""))</f>
        <v/>
      </c>
      <c r="B637" s="186" t="str">
        <f>IF('Publication Directory'!K639="","",IF(COUNTIF(('Publication Directory'!$J639:'Publication Directory'!$J1285),'Publication Directory'!$J639)=1,'Publication Directory'!K639,""))</f>
        <v/>
      </c>
    </row>
    <row r="638" spans="1:2">
      <c r="A638" s="186" t="str">
        <f>IF('Publication Directory'!J640="","",IF(COUNTIF(('Publication Directory'!$J640:'Publication Directory'!$J1286),'Publication Directory'!$J640)=1,'Publication Directory'!J640,""))</f>
        <v/>
      </c>
      <c r="B638" s="186" t="str">
        <f>IF('Publication Directory'!K640="","",IF(COUNTIF(('Publication Directory'!$J640:'Publication Directory'!$J1286),'Publication Directory'!$J640)=1,'Publication Directory'!K640,""))</f>
        <v/>
      </c>
    </row>
    <row r="639" spans="1:2">
      <c r="A639" s="186" t="str">
        <f>IF('Publication Directory'!J641="","",IF(COUNTIF(('Publication Directory'!$J641:'Publication Directory'!$J1287),'Publication Directory'!$J641)=1,'Publication Directory'!J641,""))</f>
        <v/>
      </c>
      <c r="B639" s="186" t="str">
        <f>IF('Publication Directory'!K641="","",IF(COUNTIF(('Publication Directory'!$J641:'Publication Directory'!$J1287),'Publication Directory'!$J641)=1,'Publication Directory'!K641,""))</f>
        <v/>
      </c>
    </row>
    <row r="640" spans="1:2">
      <c r="A640" s="186" t="str">
        <f>IF('Publication Directory'!J642="","",IF(COUNTIF(('Publication Directory'!$J642:'Publication Directory'!$J1288),'Publication Directory'!$J642)=1,'Publication Directory'!J642,""))</f>
        <v/>
      </c>
      <c r="B640" s="186" t="str">
        <f>IF('Publication Directory'!K642="","",IF(COUNTIF(('Publication Directory'!$J642:'Publication Directory'!$J1288),'Publication Directory'!$J642)=1,'Publication Directory'!K642,""))</f>
        <v/>
      </c>
    </row>
    <row r="641" spans="1:2">
      <c r="A641" s="186" t="str">
        <f>IF('Publication Directory'!J643="","",IF(COUNTIF(('Publication Directory'!$J643:'Publication Directory'!$J1289),'Publication Directory'!$J643)=1,'Publication Directory'!J643,""))</f>
        <v/>
      </c>
      <c r="B641" s="186" t="str">
        <f>IF('Publication Directory'!K643="","",IF(COUNTIF(('Publication Directory'!$J643:'Publication Directory'!$J1289),'Publication Directory'!$J643)=1,'Publication Directory'!K643,""))</f>
        <v/>
      </c>
    </row>
    <row r="642" spans="1:2">
      <c r="A642" s="186" t="str">
        <f>IF('Publication Directory'!J644="","",IF(COUNTIF(('Publication Directory'!$J644:'Publication Directory'!$J1290),'Publication Directory'!$J644)=1,'Publication Directory'!J644,""))</f>
        <v/>
      </c>
      <c r="B642" s="186" t="str">
        <f>IF('Publication Directory'!K644="","",IF(COUNTIF(('Publication Directory'!$J644:'Publication Directory'!$J1290),'Publication Directory'!$J644)=1,'Publication Directory'!K644,""))</f>
        <v/>
      </c>
    </row>
    <row r="643" spans="1:2">
      <c r="A643" s="186" t="str">
        <f>IF('Publication Directory'!J645="","",IF(COUNTIF(('Publication Directory'!$J645:'Publication Directory'!$J1291),'Publication Directory'!$J645)=1,'Publication Directory'!J645,""))</f>
        <v/>
      </c>
      <c r="B643" s="186" t="str">
        <f>IF('Publication Directory'!K645="","",IF(COUNTIF(('Publication Directory'!$J645:'Publication Directory'!$J1291),'Publication Directory'!$J645)=1,'Publication Directory'!K645,""))</f>
        <v/>
      </c>
    </row>
    <row r="644" spans="1:2">
      <c r="A644" s="186" t="str">
        <f>IF('Publication Directory'!J646="","",IF(COUNTIF(('Publication Directory'!$J646:'Publication Directory'!$J1292),'Publication Directory'!$J646)=1,'Publication Directory'!J646,""))</f>
        <v/>
      </c>
      <c r="B644" s="186" t="str">
        <f>IF('Publication Directory'!K646="","",IF(COUNTIF(('Publication Directory'!$J646:'Publication Directory'!$J1292),'Publication Directory'!$J646)=1,'Publication Directory'!K646,""))</f>
        <v/>
      </c>
    </row>
    <row r="645" spans="1:2">
      <c r="A645" s="186" t="str">
        <f>IF('Publication Directory'!J647="","",IF(COUNTIF(('Publication Directory'!$J647:'Publication Directory'!$J1293),'Publication Directory'!$J647)=1,'Publication Directory'!J647,""))</f>
        <v/>
      </c>
      <c r="B645" s="186" t="str">
        <f>IF('Publication Directory'!K647="","",IF(COUNTIF(('Publication Directory'!$J647:'Publication Directory'!$J1293),'Publication Directory'!$J647)=1,'Publication Directory'!K647,""))</f>
        <v/>
      </c>
    </row>
    <row r="646" spans="1:2">
      <c r="A646" s="186" t="str">
        <f>IF('Publication Directory'!J648="","",IF(COUNTIF(('Publication Directory'!$J648:'Publication Directory'!$J1294),'Publication Directory'!$J648)=1,'Publication Directory'!J648,""))</f>
        <v/>
      </c>
      <c r="B646" s="186" t="str">
        <f>IF('Publication Directory'!K648="","",IF(COUNTIF(('Publication Directory'!$J648:'Publication Directory'!$J1294),'Publication Directory'!$J648)=1,'Publication Directory'!K648,""))</f>
        <v/>
      </c>
    </row>
    <row r="647" spans="1:2">
      <c r="A647" s="186" t="str">
        <f>IF('Publication Directory'!J649="","",IF(COUNTIF(('Publication Directory'!$J649:'Publication Directory'!$J1295),'Publication Directory'!$J649)=1,'Publication Directory'!J649,""))</f>
        <v/>
      </c>
      <c r="B647" s="186" t="str">
        <f>IF('Publication Directory'!K649="","",IF(COUNTIF(('Publication Directory'!$J649:'Publication Directory'!$J1295),'Publication Directory'!$J649)=1,'Publication Directory'!K649,""))</f>
        <v/>
      </c>
    </row>
    <row r="648" spans="1:2">
      <c r="A648" s="186" t="str">
        <f>IF('Publication Directory'!J650="","",IF(COUNTIF(('Publication Directory'!$J650:'Publication Directory'!$J1296),'Publication Directory'!$J650)=1,'Publication Directory'!J650,""))</f>
        <v/>
      </c>
      <c r="B648" s="186" t="str">
        <f>IF('Publication Directory'!K650="","",IF(COUNTIF(('Publication Directory'!$J650:'Publication Directory'!$J1296),'Publication Directory'!$J650)=1,'Publication Directory'!K650,""))</f>
        <v/>
      </c>
    </row>
    <row r="649" spans="1:2">
      <c r="A649" s="186" t="str">
        <f>IF('Publication Directory'!J651="","",IF(COUNTIF(('Publication Directory'!$J651:'Publication Directory'!$J1297),'Publication Directory'!$J651)=1,'Publication Directory'!J651,""))</f>
        <v/>
      </c>
      <c r="B649" s="186" t="str">
        <f>IF('Publication Directory'!K651="","",IF(COUNTIF(('Publication Directory'!$J651:'Publication Directory'!$J1297),'Publication Directory'!$J651)=1,'Publication Directory'!K651,""))</f>
        <v/>
      </c>
    </row>
    <row r="650" spans="1:2">
      <c r="A650" s="186" t="str">
        <f>IF('Publication Directory'!J652="","",IF(COUNTIF(('Publication Directory'!$J652:'Publication Directory'!$J1298),'Publication Directory'!$J652)=1,'Publication Directory'!J652,""))</f>
        <v/>
      </c>
      <c r="B650" s="186" t="str">
        <f>IF('Publication Directory'!K652="","",IF(COUNTIF(('Publication Directory'!$J652:'Publication Directory'!$J1298),'Publication Directory'!$J652)=1,'Publication Directory'!K652,""))</f>
        <v/>
      </c>
    </row>
  </sheetData>
  <autoFilter ref="A1:B650" xr:uid="{00000000-0009-0000-0000-000001000000}">
    <sortState ref="A2:B650">
      <sortCondition ref="B1:B650"/>
    </sortState>
  </autoFilter>
  <sortState ref="D3:E428">
    <sortCondition ref="E3:E428"/>
  </sortState>
  <conditionalFormatting sqref="A1:C1 C2:D328">
    <cfRule type="duplicateValues" dxfId="1" priority="3"/>
    <cfRule type="duplicateValues" dxfId="0" priority="4"/>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Publication Directory</vt:lpstr>
      <vt:lpstr>Bibliographic Data</vt:lpstr>
      <vt:lpstr>'Bibliographic Data'!Extract</vt:lpstr>
      <vt:lpstr>'Publication Directory'!Print_Area</vt:lpstr>
      <vt:lpstr>'Publication Directory'!Print_Titles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Domdei;Julius</dc:creator>
  <cp:lastModifiedBy>Julius</cp:lastModifiedBy>
  <cp:lastPrinted>2023-10-17T15:26:15Z</cp:lastPrinted>
  <dcterms:created xsi:type="dcterms:W3CDTF">2016-09-23T09:25:47Z</dcterms:created>
  <dcterms:modified xsi:type="dcterms:W3CDTF">2023-10-17T15:27:43Z</dcterms:modified>
</cp:coreProperties>
</file>